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4895" windowHeight="78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40" i="1"/>
  <c r="J42" l="1"/>
  <c r="K42" s="1"/>
  <c r="E28"/>
  <c r="D28"/>
  <c r="F35"/>
  <c r="H37"/>
  <c r="F37"/>
  <c r="H36"/>
  <c r="H35"/>
  <c r="F36"/>
  <c r="L27"/>
  <c r="L28" s="1"/>
  <c r="M37" l="1"/>
  <c r="N37" s="1"/>
  <c r="P37"/>
  <c r="Q37" s="1"/>
  <c r="J37"/>
  <c r="K37" s="1"/>
  <c r="O7"/>
  <c r="P13"/>
  <c r="O13"/>
  <c r="N13"/>
  <c r="M13"/>
  <c r="L13"/>
  <c r="K13"/>
  <c r="P10"/>
  <c r="O10"/>
  <c r="N10"/>
  <c r="M10"/>
  <c r="L10"/>
  <c r="K10"/>
  <c r="M7"/>
  <c r="K7" l="1"/>
  <c r="O16"/>
  <c r="O18" s="1"/>
  <c r="O20" s="1"/>
  <c r="G27"/>
  <c r="R23" s="1"/>
  <c r="R24" s="1"/>
  <c r="G28" l="1"/>
  <c r="N29" s="1"/>
  <c r="O29" s="1"/>
  <c r="D23"/>
  <c r="D24" s="1"/>
  <c r="D25" s="1"/>
  <c r="M16"/>
  <c r="M18" s="1"/>
  <c r="M20" s="1"/>
  <c r="T3"/>
  <c r="T4" s="1"/>
  <c r="R6" s="1"/>
  <c r="K16"/>
  <c r="K18" s="1"/>
  <c r="K20" s="1"/>
  <c r="R20" s="1"/>
</calcChain>
</file>

<file path=xl/sharedStrings.xml><?xml version="1.0" encoding="utf-8"?>
<sst xmlns="http://schemas.openxmlformats.org/spreadsheetml/2006/main" count="125" uniqueCount="87">
  <si>
    <t>3) Угол между прямыми</t>
  </si>
  <si>
    <r>
      <t>Угол между векторами a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(X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;Y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), a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(X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;Y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 можно найти по формуле:</t>
    </r>
  </si>
  <si>
    <r>
      <t>где a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a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 = X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X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 + Y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Y</t>
    </r>
    <r>
      <rPr>
        <vertAlign val="subscript"/>
        <sz val="12"/>
        <color rgb="FF000000"/>
        <rFont val="Times New Roman"/>
        <family val="1"/>
        <charset val="204"/>
      </rPr>
      <t>2</t>
    </r>
  </si>
  <si>
    <t>Найдем угол между векторами AB(2;0) и AC(1.5;-0.87)</t>
  </si>
  <si>
    <r>
      <t>γ = arccos(0.87) = 30</t>
    </r>
    <r>
      <rPr>
        <vertAlign val="superscript"/>
        <sz val="12"/>
        <color rgb="FF000000"/>
        <rFont val="Times New Roman"/>
        <family val="1"/>
        <charset val="204"/>
      </rPr>
      <t>0</t>
    </r>
  </si>
  <si>
    <t>2) Длина сторон треугольника</t>
  </si>
  <si>
    <r>
      <t>Расстояние d между точками M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(x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; y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) и M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(x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; y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) определяется по формуле:</t>
    </r>
  </si>
  <si>
    <t>Точка А</t>
  </si>
  <si>
    <t>Точка В</t>
  </si>
  <si>
    <t>Точка С</t>
  </si>
  <si>
    <t>Ха</t>
  </si>
  <si>
    <t>Уа</t>
  </si>
  <si>
    <t>Хв</t>
  </si>
  <si>
    <t>Ув</t>
  </si>
  <si>
    <t>Хс</t>
  </si>
  <si>
    <t>Ус</t>
  </si>
  <si>
    <t>Длина сторон</t>
  </si>
  <si>
    <t>АВ</t>
  </si>
  <si>
    <t>ВС</t>
  </si>
  <si>
    <t>АС</t>
  </si>
  <si>
    <t>Углы между векторами</t>
  </si>
  <si>
    <t>Угол А</t>
  </si>
  <si>
    <t>Угол В</t>
  </si>
  <si>
    <t>Угол С</t>
  </si>
  <si>
    <t>1) Координаты векторов</t>
  </si>
  <si>
    <t>Координаты векторов находим по формуле:</t>
  </si>
  <si>
    <r>
      <t>X = x</t>
    </r>
    <r>
      <rPr>
        <vertAlign val="subscript"/>
        <sz val="12"/>
        <color rgb="FF000000"/>
        <rFont val="Times New Roman"/>
        <family val="1"/>
        <charset val="204"/>
      </rPr>
      <t>j</t>
    </r>
    <r>
      <rPr>
        <sz val="12"/>
        <color rgb="FF000000"/>
        <rFont val="Times New Roman"/>
        <family val="1"/>
        <charset val="204"/>
      </rPr>
      <t> - x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; Y = y</t>
    </r>
    <r>
      <rPr>
        <vertAlign val="subscript"/>
        <sz val="12"/>
        <color rgb="FF000000"/>
        <rFont val="Times New Roman"/>
        <family val="1"/>
        <charset val="204"/>
      </rPr>
      <t>j</t>
    </r>
    <r>
      <rPr>
        <sz val="12"/>
        <color rgb="FF000000"/>
        <rFont val="Times New Roman"/>
        <family val="1"/>
        <charset val="204"/>
      </rPr>
      <t> - y</t>
    </r>
    <r>
      <rPr>
        <vertAlign val="subscript"/>
        <sz val="12"/>
        <color rgb="FF000000"/>
        <rFont val="Times New Roman"/>
        <family val="1"/>
        <charset val="204"/>
      </rPr>
      <t>i</t>
    </r>
  </si>
  <si>
    <r>
      <t>здесь X,Y координаты вектора; x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, y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 - координаты точки А</t>
    </r>
    <r>
      <rPr>
        <vertAlign val="subscript"/>
        <sz val="12"/>
        <color rgb="FF00000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; x</t>
    </r>
    <r>
      <rPr>
        <vertAlign val="subscript"/>
        <sz val="12"/>
        <color rgb="FF000000"/>
        <rFont val="Times New Roman"/>
        <family val="1"/>
        <charset val="204"/>
      </rPr>
      <t>j</t>
    </r>
    <r>
      <rPr>
        <sz val="12"/>
        <color rgb="FF000000"/>
        <rFont val="Times New Roman"/>
        <family val="1"/>
        <charset val="204"/>
      </rPr>
      <t>, y</t>
    </r>
    <r>
      <rPr>
        <vertAlign val="subscript"/>
        <sz val="12"/>
        <color rgb="FF000000"/>
        <rFont val="Times New Roman"/>
        <family val="1"/>
        <charset val="204"/>
      </rPr>
      <t>j</t>
    </r>
    <r>
      <rPr>
        <sz val="12"/>
        <color rgb="FF000000"/>
        <rFont val="Times New Roman"/>
        <family val="1"/>
        <charset val="204"/>
      </rPr>
      <t> - координаты точки А</t>
    </r>
    <r>
      <rPr>
        <vertAlign val="subscript"/>
        <sz val="12"/>
        <color rgb="FF000000"/>
        <rFont val="Times New Roman"/>
        <family val="1"/>
        <charset val="204"/>
      </rPr>
      <t>j</t>
    </r>
  </si>
  <si>
    <t>Например, для вектора AB</t>
  </si>
  <si>
    <r>
      <t>X = x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 - x</t>
    </r>
    <r>
      <rPr>
        <vertAlign val="subscript"/>
        <sz val="12"/>
        <color rgb="FF000000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; Y = y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 - y</t>
    </r>
    <r>
      <rPr>
        <vertAlign val="subscript"/>
        <sz val="12"/>
        <color rgb="FF000000"/>
        <rFont val="Times New Roman"/>
        <family val="1"/>
        <charset val="204"/>
      </rPr>
      <t>1</t>
    </r>
  </si>
  <si>
    <t>X = 2-0 = 2; Y = 1.73-1.73 = 0</t>
  </si>
  <si>
    <t>AB(2;0)</t>
  </si>
  <si>
    <t>AC(1.5;-0.87)</t>
  </si>
  <si>
    <t>BC(-0.5;-0.87)</t>
  </si>
  <si>
    <t>Координаты векторов</t>
  </si>
  <si>
    <t>ВА</t>
  </si>
  <si>
    <t>Косинусы углов</t>
  </si>
  <si>
    <t>СВ</t>
  </si>
  <si>
    <t>СА</t>
  </si>
  <si>
    <t>радиан</t>
  </si>
  <si>
    <t>градус</t>
  </si>
  <si>
    <t>Треугольник АВС</t>
  </si>
  <si>
    <t>Уравнение прямой по двум точкам</t>
  </si>
  <si>
    <t>А</t>
  </si>
  <si>
    <t>В</t>
  </si>
  <si>
    <r>
      <t>х</t>
    </r>
    <r>
      <rPr>
        <sz val="16"/>
        <color theme="1"/>
        <rFont val="Calibri"/>
        <family val="2"/>
        <charset val="204"/>
      </rPr>
      <t>₁</t>
    </r>
  </si>
  <si>
    <r>
      <t>у</t>
    </r>
    <r>
      <rPr>
        <sz val="14.4"/>
        <color theme="1"/>
        <rFont val="Calibri"/>
        <family val="2"/>
        <charset val="204"/>
      </rPr>
      <t>₁</t>
    </r>
  </si>
  <si>
    <r>
      <t>х</t>
    </r>
    <r>
      <rPr>
        <sz val="16"/>
        <color theme="1"/>
        <rFont val="Calibri"/>
        <family val="2"/>
        <charset val="204"/>
      </rPr>
      <t>₂</t>
    </r>
  </si>
  <si>
    <r>
      <t>у</t>
    </r>
    <r>
      <rPr>
        <sz val="16"/>
        <color theme="1"/>
        <rFont val="Calibri"/>
        <family val="2"/>
        <charset val="204"/>
      </rPr>
      <t>₂</t>
    </r>
  </si>
  <si>
    <t>k =</t>
  </si>
  <si>
    <t>y = kx + b</t>
  </si>
  <si>
    <t>b =</t>
  </si>
  <si>
    <t>Сумма углов</t>
  </si>
  <si>
    <t>Найдите площадь треугольника</t>
  </si>
  <si>
    <t xml:space="preserve">ограниченного прямыми </t>
  </si>
  <si>
    <t>3x+4y=0, 8x+3y−23=0, 2x−5y+23=0</t>
  </si>
  <si>
    <t>х</t>
  </si>
  <si>
    <t>у</t>
  </si>
  <si>
    <t>С</t>
  </si>
  <si>
    <t xml:space="preserve">Прямая 3 </t>
  </si>
  <si>
    <t>+</t>
  </si>
  <si>
    <t>Пр 1</t>
  </si>
  <si>
    <t>Пр 2</t>
  </si>
  <si>
    <t>Пр 3</t>
  </si>
  <si>
    <t>Прямые у = кх + в</t>
  </si>
  <si>
    <t>Точка 1-2</t>
  </si>
  <si>
    <t>Точка 2-3</t>
  </si>
  <si>
    <t>Точка 1-3</t>
  </si>
  <si>
    <t>Площадь</t>
  </si>
  <si>
    <t>Периметр Р</t>
  </si>
  <si>
    <t>1/2Р</t>
  </si>
  <si>
    <t>М</t>
  </si>
  <si>
    <t>Нахождение точки пересения прямых ах+ву+С=0</t>
  </si>
  <si>
    <t>Прямая 1</t>
  </si>
  <si>
    <t>Прямая 2</t>
  </si>
  <si>
    <t>Середина отрезка</t>
  </si>
  <si>
    <t>A B C D</t>
  </si>
  <si>
    <t>X 0 50 15 45 </t>
  </si>
  <si>
    <t>Y 5 50 65 5</t>
  </si>
  <si>
    <t>Z 50 40 10 0</t>
  </si>
  <si>
    <t xml:space="preserve"> величину отрезка CD.</t>
  </si>
  <si>
    <t xml:space="preserve">Определить натуральную </t>
  </si>
  <si>
    <t>Точка пересечения</t>
  </si>
  <si>
    <t>O(-1;, 3) , М(4 ; -7)</t>
  </si>
  <si>
    <t> A(3; -2) , В(7;-4).</t>
  </si>
  <si>
    <t>Прямая. перпендикулярная АВ</t>
  </si>
  <si>
    <t>в её середине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</si>
</sst>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sz val="14.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  <font>
      <sz val="14"/>
      <color rgb="FF333333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rgb="FF2E2E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 applyAlignment="1">
      <alignment horizontal="center" vertical="center"/>
    </xf>
    <xf numFmtId="0" fontId="5" fillId="0" borderId="19" xfId="0" applyFont="1" applyBorder="1"/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16" xfId="0" applyFont="1" applyBorder="1" applyAlignment="1"/>
    <xf numFmtId="0" fontId="5" fillId="0" borderId="14" xfId="0" applyFont="1" applyBorder="1" applyAlignment="1"/>
    <xf numFmtId="0" fontId="6" fillId="0" borderId="20" xfId="0" applyFont="1" applyBorder="1" applyAlignment="1">
      <alignment horizontal="center"/>
    </xf>
    <xf numFmtId="0" fontId="6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2" borderId="0" xfId="0" applyFont="1" applyFill="1" applyAlignment="1">
      <alignment wrapText="1"/>
    </xf>
    <xf numFmtId="0" fontId="11" fillId="0" borderId="0" xfId="0" applyFont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0" xfId="0" applyFont="1"/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371475</xdr:colOff>
      <xdr:row>3</xdr:row>
      <xdr:rowOff>114300</xdr:rowOff>
    </xdr:to>
    <xdr:pic>
      <xdr:nvPicPr>
        <xdr:cNvPr id="1025" name="Picture 1" descr="https://chart.googleapis.com/chart?cht=tx&amp;chl=cos%20\gamma%20%20%20=%20\frac%7ba_%7b1%7da_%7b2%7d%7d%7b|a_%7b1%7d|\cdot%20|a_%7b2%7d|%7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38150"/>
          <a:ext cx="981075" cy="352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171450</xdr:colOff>
      <xdr:row>6</xdr:row>
      <xdr:rowOff>180975</xdr:rowOff>
    </xdr:to>
    <xdr:pic>
      <xdr:nvPicPr>
        <xdr:cNvPr id="1026" name="Picture 2" descr="https://chart.googleapis.com/chart?cht=tx&amp;chl=cos%20\gamma%20%20%20=%20\frac%7b2\cdot%201.5%20%2B%200\left(-0.87\right)%7d%7b2\cdot%20\sqrt%7b3%7d%7d%20=%200.8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76325"/>
          <a:ext cx="20002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3</xdr:col>
      <xdr:colOff>76200</xdr:colOff>
      <xdr:row>11</xdr:row>
      <xdr:rowOff>38100</xdr:rowOff>
    </xdr:to>
    <xdr:pic>
      <xdr:nvPicPr>
        <xdr:cNvPr id="1027" name="Picture 3" descr="https://chart.googleapis.com/chart?cht=tx&amp;chl=d%20=%20\sqrt%7b\left(x_%7b2%7d-x_%7b1%7d\right)%5e%7b2%7d%20%2B%20\left(y_%7b2%7d-y_%7b1%7d\right)%5e%7b2%7d%7d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2143125"/>
          <a:ext cx="1905000" cy="314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5</xdr:col>
      <xdr:colOff>619125</xdr:colOff>
      <xdr:row>12</xdr:row>
      <xdr:rowOff>9525</xdr:rowOff>
    </xdr:to>
    <xdr:pic>
      <xdr:nvPicPr>
        <xdr:cNvPr id="1028" name="Picture 4" descr="https://chart.googleapis.com/chart?cht=tx&amp;chl=|AB|%20=%20\sqrt%7b\left(2-0\right)%5e%7b2%7d%20%2B%20\left(1.73205-1.73205\right)%5e%7b2%7d%7d%20=%20\sqrt%7b2%5e%7b2%7d%20%2B%200%5e%7b2%7d%7d%20=%20\sqrt%7b4%7d%20=%20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2343150"/>
          <a:ext cx="4105275" cy="333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6</xdr:col>
      <xdr:colOff>571500</xdr:colOff>
      <xdr:row>13</xdr:row>
      <xdr:rowOff>28575</xdr:rowOff>
    </xdr:to>
    <xdr:pic>
      <xdr:nvPicPr>
        <xdr:cNvPr id="1029" name="Picture 5" descr="https://chart.googleapis.com/chart?cht=tx&amp;chl=|AC|%20=%20\sqrt%7b\left(1.5-0\right)%5e%7b2%7d%20%2B%20\left(0.86603-1.73205\right)%5e%7b2%7d%7d%20=%20\sqrt%7b1.5%5e%7b2%7d%20%2B%200.87%5e%7b2%7d%7d%20=%20\sqrt%7b3%7d%20=%201.7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2543175"/>
          <a:ext cx="4752975" cy="333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13</xdr:row>
      <xdr:rowOff>0</xdr:rowOff>
    </xdr:from>
    <xdr:to>
      <xdr:col>6</xdr:col>
      <xdr:colOff>390525</xdr:colOff>
      <xdr:row>14</xdr:row>
      <xdr:rowOff>66675</xdr:rowOff>
    </xdr:to>
    <xdr:pic>
      <xdr:nvPicPr>
        <xdr:cNvPr id="1030" name="Picture 6" descr="https://chart.googleapis.com/chart?cht=tx&amp;chl=|BC|%20=%20\sqrt%7b\left(1.5-2\right)%5e%7b2%7d%20%2B%20\left(0.86603-1.73205\right)%5e%7b2%7d%7d%20=%20\sqrt%7b0.5%5e%7b2%7d%20%2B%200.87%5e%7b2%7d%7d%20=%20\sqrt%7b1%7d%20=%20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8575" y="3743325"/>
          <a:ext cx="4543425" cy="333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409575</xdr:colOff>
      <xdr:row>23</xdr:row>
      <xdr:rowOff>228600</xdr:rowOff>
    </xdr:to>
    <xdr:pic>
      <xdr:nvPicPr>
        <xdr:cNvPr id="1031" name="Picture 7" descr="https://chart.googleapis.com/chart?cht=tx&amp;chl=\overline%7bAB%7d%20=%202\overline%7bi%7d%20%2B%200\overline%7bj%7d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0" y="5915025"/>
          <a:ext cx="1019175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2</xdr:col>
      <xdr:colOff>114300</xdr:colOff>
      <xdr:row>25</xdr:row>
      <xdr:rowOff>228600</xdr:rowOff>
    </xdr:to>
    <xdr:pic>
      <xdr:nvPicPr>
        <xdr:cNvPr id="1032" name="Picture 8" descr="https://chart.googleapis.com/chart?cht=tx&amp;chl=\overline%7bAC%7d%20=%201.5\overline%7bi%7d%20-0.87\overline%7bj%7d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6315075"/>
          <a:ext cx="1333500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2</xdr:col>
      <xdr:colOff>228600</xdr:colOff>
      <xdr:row>27</xdr:row>
      <xdr:rowOff>219075</xdr:rowOff>
    </xdr:to>
    <xdr:pic>
      <xdr:nvPicPr>
        <xdr:cNvPr id="1033" name="Picture 9" descr="https://chart.googleapis.com/chart?cht=tx&amp;chl=\overline%7bBC%7d%20=%20-0.5\overline%7bi%7d%20-0.87\overline%7bj%7d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6715125"/>
          <a:ext cx="1447800" cy="219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3"/>
  <sheetViews>
    <sheetView tabSelected="1" topLeftCell="E1" zoomScale="90" zoomScaleNormal="90" workbookViewId="0">
      <selection activeCell="K16" sqref="K16:L16"/>
    </sheetView>
  </sheetViews>
  <sheetFormatPr defaultRowHeight="15"/>
  <cols>
    <col min="4" max="4" width="15.28515625" customWidth="1"/>
    <col min="5" max="5" width="9.5703125" bestFit="1" customWidth="1"/>
    <col min="6" max="6" width="10.42578125" bestFit="1" customWidth="1"/>
    <col min="7" max="7" width="9.85546875" customWidth="1"/>
    <col min="10" max="10" width="10.42578125" bestFit="1" customWidth="1"/>
    <col min="11" max="11" width="9.7109375" customWidth="1"/>
    <col min="12" max="12" width="13.5703125" customWidth="1"/>
    <col min="14" max="14" width="16.28515625" customWidth="1"/>
    <col min="15" max="15" width="15.85546875" customWidth="1"/>
    <col min="16" max="16" width="9.85546875" customWidth="1"/>
    <col min="18" max="18" width="10.7109375" customWidth="1"/>
    <col min="20" max="20" width="13.5703125" customWidth="1"/>
  </cols>
  <sheetData>
    <row r="1" spans="1:20" ht="21">
      <c r="A1" s="1" t="s">
        <v>0</v>
      </c>
      <c r="K1" s="48" t="s">
        <v>41</v>
      </c>
      <c r="L1" s="49"/>
      <c r="M1" s="49"/>
      <c r="N1" s="49"/>
      <c r="O1" s="49"/>
      <c r="P1" s="56"/>
    </row>
    <row r="2" spans="1:20" ht="21">
      <c r="A2" s="2" t="s">
        <v>1</v>
      </c>
      <c r="K2" s="43" t="s">
        <v>7</v>
      </c>
      <c r="L2" s="44"/>
      <c r="M2" s="43" t="s">
        <v>8</v>
      </c>
      <c r="N2" s="43"/>
      <c r="O2" s="43" t="s">
        <v>9</v>
      </c>
      <c r="P2" s="43"/>
    </row>
    <row r="3" spans="1:20" ht="18.75" customHeight="1" thickBot="1">
      <c r="A3" s="2"/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R3" s="43" t="s">
        <v>69</v>
      </c>
      <c r="S3" s="44"/>
      <c r="T3" s="14">
        <f>K7+M7+O7</f>
        <v>14.705481427033435</v>
      </c>
    </row>
    <row r="4" spans="1:20" ht="29.25" customHeight="1" thickBot="1">
      <c r="A4" s="2" t="s">
        <v>2</v>
      </c>
      <c r="K4" s="5">
        <v>-2</v>
      </c>
      <c r="L4" s="6">
        <v>3</v>
      </c>
      <c r="M4" s="6">
        <v>1</v>
      </c>
      <c r="N4" s="6">
        <v>2</v>
      </c>
      <c r="O4" s="6">
        <v>5</v>
      </c>
      <c r="P4" s="7">
        <v>4</v>
      </c>
      <c r="R4" s="43" t="s">
        <v>70</v>
      </c>
      <c r="S4" s="43"/>
      <c r="T4" s="23">
        <f>T3/2</f>
        <v>7.3527407135167175</v>
      </c>
    </row>
    <row r="5" spans="1:20" ht="22.5" customHeight="1" thickBot="1">
      <c r="A5" s="2" t="s">
        <v>3</v>
      </c>
      <c r="K5" s="59" t="s">
        <v>16</v>
      </c>
      <c r="L5" s="60"/>
      <c r="M5" s="60"/>
      <c r="N5" s="60"/>
      <c r="O5" s="60"/>
      <c r="P5" s="61"/>
      <c r="R5" s="45" t="s">
        <v>68</v>
      </c>
      <c r="S5" s="46"/>
    </row>
    <row r="6" spans="1:20" ht="20.25" customHeight="1" thickBot="1">
      <c r="A6" s="2"/>
      <c r="K6" s="54" t="s">
        <v>17</v>
      </c>
      <c r="L6" s="55"/>
      <c r="M6" s="54" t="s">
        <v>18</v>
      </c>
      <c r="N6" s="54"/>
      <c r="O6" s="54" t="s">
        <v>19</v>
      </c>
      <c r="P6" s="54"/>
      <c r="R6" s="22">
        <f>SQRT(T4*(T4-K7)*(T4-M7)*(T4-O7))</f>
        <v>5.0000000000000036</v>
      </c>
    </row>
    <row r="7" spans="1:20" ht="30.75" customHeight="1">
      <c r="A7" s="2" t="s">
        <v>4</v>
      </c>
      <c r="K7" s="57">
        <f>SQRT((M4-K4)^2+(N4-L4)^2)</f>
        <v>3.1622776601683795</v>
      </c>
      <c r="L7" s="58"/>
      <c r="M7" s="57">
        <f>SQRT((O4-M4)^2+(P4-N4)^2)</f>
        <v>4.4721359549995796</v>
      </c>
      <c r="N7" s="58"/>
      <c r="O7" s="57">
        <f>SQRT((O4-K4)^2+(P4-L4)^2)</f>
        <v>7.0710678118654755</v>
      </c>
      <c r="P7" s="58"/>
    </row>
    <row r="8" spans="1:20" ht="22.5" customHeight="1">
      <c r="K8" s="48" t="s">
        <v>34</v>
      </c>
      <c r="L8" s="49"/>
      <c r="M8" s="49"/>
      <c r="N8" s="49"/>
      <c r="O8" s="49"/>
      <c r="P8" s="56"/>
      <c r="R8" s="33" t="s">
        <v>83</v>
      </c>
    </row>
    <row r="9" spans="1:20" ht="18.75" customHeight="1">
      <c r="A9" s="1" t="s">
        <v>5</v>
      </c>
      <c r="K9" s="43" t="s">
        <v>17</v>
      </c>
      <c r="L9" s="43"/>
      <c r="M9" s="43" t="s">
        <v>35</v>
      </c>
      <c r="N9" s="43"/>
      <c r="O9" s="43" t="s">
        <v>18</v>
      </c>
      <c r="P9" s="43"/>
    </row>
    <row r="10" spans="1:20" ht="21">
      <c r="A10" s="2" t="s">
        <v>6</v>
      </c>
      <c r="K10" s="8">
        <f>M4-K4</f>
        <v>3</v>
      </c>
      <c r="L10" s="8">
        <f>N4-L4</f>
        <v>-1</v>
      </c>
      <c r="M10" s="8">
        <f>K4-M4</f>
        <v>-3</v>
      </c>
      <c r="N10" s="8">
        <f>L4-N4</f>
        <v>1</v>
      </c>
      <c r="O10" s="8">
        <f>O4-M4</f>
        <v>4</v>
      </c>
      <c r="P10" s="8">
        <f>P4-N4</f>
        <v>2</v>
      </c>
    </row>
    <row r="11" spans="1:20" ht="21.75" customHeight="1">
      <c r="A11" s="2"/>
      <c r="K11" s="9"/>
      <c r="L11" s="9"/>
      <c r="M11" s="9"/>
      <c r="N11" s="9"/>
      <c r="O11" s="9"/>
      <c r="P11" s="9"/>
    </row>
    <row r="12" spans="1:20" ht="25.5" customHeight="1">
      <c r="A12" s="2"/>
      <c r="K12" s="48" t="s">
        <v>37</v>
      </c>
      <c r="L12" s="56"/>
      <c r="M12" s="48" t="s">
        <v>19</v>
      </c>
      <c r="N12" s="56"/>
      <c r="O12" s="48" t="s">
        <v>38</v>
      </c>
      <c r="P12" s="56"/>
    </row>
    <row r="13" spans="1:20" ht="24" customHeight="1">
      <c r="A13" s="2"/>
      <c r="K13" s="3">
        <f>M4-O4</f>
        <v>-4</v>
      </c>
      <c r="L13" s="3">
        <f>N4-P4</f>
        <v>-2</v>
      </c>
      <c r="M13" s="3">
        <f>O4-K4</f>
        <v>7</v>
      </c>
      <c r="N13" s="3">
        <f>P4-L4</f>
        <v>1</v>
      </c>
      <c r="O13" s="3">
        <f>K4-O4</f>
        <v>-7</v>
      </c>
      <c r="P13" s="3">
        <f>L4-P4</f>
        <v>-1</v>
      </c>
    </row>
    <row r="14" spans="1:20" ht="21" customHeight="1">
      <c r="K14" s="48" t="s">
        <v>36</v>
      </c>
      <c r="L14" s="49"/>
      <c r="M14" s="49"/>
      <c r="N14" s="49"/>
      <c r="O14" s="49"/>
      <c r="P14" s="56"/>
    </row>
    <row r="15" spans="1:20" ht="19.5" customHeight="1">
      <c r="K15" s="48" t="s">
        <v>21</v>
      </c>
      <c r="L15" s="56"/>
      <c r="M15" s="48" t="s">
        <v>22</v>
      </c>
      <c r="N15" s="56"/>
      <c r="O15" s="48" t="s">
        <v>23</v>
      </c>
      <c r="P15" s="56"/>
    </row>
    <row r="16" spans="1:20" ht="20.100000000000001" customHeight="1">
      <c r="A16" s="1" t="s">
        <v>24</v>
      </c>
      <c r="K16" s="62">
        <f>(K10*M13+L10*N13)/(K7*O7)</f>
        <v>0.89442719099991586</v>
      </c>
      <c r="L16" s="63"/>
      <c r="M16" s="62">
        <f>(M10*O10+N10*P10)/(K7*M7)</f>
        <v>-0.70710678118654746</v>
      </c>
      <c r="N16" s="63"/>
      <c r="O16" s="62">
        <f>(O13*K13+P13*L13)/(M7*O7)</f>
        <v>0.94868329805051377</v>
      </c>
      <c r="P16" s="63"/>
    </row>
    <row r="17" spans="1:20" ht="20.100000000000001" customHeight="1">
      <c r="A17" s="2" t="s">
        <v>25</v>
      </c>
      <c r="K17" s="48" t="s">
        <v>20</v>
      </c>
      <c r="L17" s="49"/>
      <c r="M17" s="49"/>
      <c r="N17" s="49"/>
      <c r="O17" s="49"/>
      <c r="P17" s="56"/>
    </row>
    <row r="18" spans="1:20" ht="20.100000000000001" customHeight="1">
      <c r="A18" s="2" t="s">
        <v>26</v>
      </c>
      <c r="J18" t="s">
        <v>39</v>
      </c>
      <c r="K18" s="43">
        <f>ACOS(K16)</f>
        <v>0.46364760900080615</v>
      </c>
      <c r="L18" s="43"/>
      <c r="M18" s="43">
        <f t="shared" ref="M18" si="0">ACOS(M16)</f>
        <v>2.3561944901923448</v>
      </c>
      <c r="N18" s="43"/>
      <c r="O18" s="43">
        <f t="shared" ref="O18" si="1">ACOS(O16)</f>
        <v>0.32175055439664235</v>
      </c>
      <c r="P18" s="43"/>
    </row>
    <row r="19" spans="1:20" ht="20.100000000000001" customHeight="1">
      <c r="A19" s="2" t="s">
        <v>27</v>
      </c>
      <c r="K19" s="64"/>
      <c r="L19" s="64"/>
      <c r="M19" s="64"/>
      <c r="N19" s="64"/>
      <c r="O19" s="64"/>
      <c r="P19" s="64"/>
      <c r="R19" s="48" t="s">
        <v>52</v>
      </c>
      <c r="S19" s="49"/>
    </row>
    <row r="20" spans="1:20" ht="20.100000000000001" customHeight="1">
      <c r="A20" s="2" t="s">
        <v>28</v>
      </c>
      <c r="J20" t="s">
        <v>40</v>
      </c>
      <c r="K20" s="47">
        <f>DEGREES(K18)</f>
        <v>26.565051177077994</v>
      </c>
      <c r="L20" s="47"/>
      <c r="M20" s="47">
        <f t="shared" ref="M20" si="2">DEGREES(M18)</f>
        <v>135</v>
      </c>
      <c r="N20" s="47"/>
      <c r="O20" s="47">
        <f t="shared" ref="O20" si="3">DEGREES(O18)</f>
        <v>18.434948822922021</v>
      </c>
      <c r="P20" s="47"/>
      <c r="R20" s="47">
        <f>SUM(K20:P20)</f>
        <v>180.00000000000003</v>
      </c>
      <c r="S20" s="47"/>
    </row>
    <row r="21" spans="1:20" ht="20.100000000000001" customHeight="1" thickBot="1">
      <c r="A21" s="2" t="s">
        <v>29</v>
      </c>
      <c r="D21" s="33" t="s">
        <v>84</v>
      </c>
    </row>
    <row r="22" spans="1:20" ht="20.100000000000001" customHeight="1" thickBot="1">
      <c r="A22" s="2" t="s">
        <v>30</v>
      </c>
      <c r="F22" s="41" t="s">
        <v>42</v>
      </c>
      <c r="G22" s="50"/>
      <c r="H22" s="50"/>
      <c r="I22" s="50"/>
      <c r="J22" s="50"/>
      <c r="K22" s="42"/>
      <c r="L22" s="51" t="s">
        <v>50</v>
      </c>
      <c r="M22" s="52"/>
      <c r="N22" s="53"/>
      <c r="Q22" s="43" t="s">
        <v>85</v>
      </c>
      <c r="R22" s="44"/>
      <c r="S22" s="44"/>
      <c r="T22" s="44"/>
    </row>
    <row r="23" spans="1:20" ht="20.100000000000001" customHeight="1">
      <c r="A23" s="2" t="s">
        <v>31</v>
      </c>
      <c r="D23">
        <f>-1/G27</f>
        <v>3</v>
      </c>
      <c r="F23" s="10"/>
      <c r="G23" s="10" t="s">
        <v>43</v>
      </c>
      <c r="H23" s="10"/>
      <c r="I23" s="10" t="s">
        <v>44</v>
      </c>
      <c r="J23" s="10"/>
      <c r="K23" s="10"/>
      <c r="L23" s="10" t="s">
        <v>43</v>
      </c>
      <c r="M23" s="10"/>
      <c r="N23" s="10" t="s">
        <v>71</v>
      </c>
      <c r="Q23" s="36" t="s">
        <v>49</v>
      </c>
      <c r="R23" s="37">
        <f>-1/G27</f>
        <v>3</v>
      </c>
      <c r="S23" s="43" t="s">
        <v>86</v>
      </c>
      <c r="T23" s="44"/>
    </row>
    <row r="24" spans="1:20" ht="20.100000000000001" customHeight="1">
      <c r="A24" s="2"/>
      <c r="D24">
        <f>D23*D28</f>
        <v>9</v>
      </c>
      <c r="F24" s="8" t="s">
        <v>45</v>
      </c>
      <c r="G24" s="8" t="s">
        <v>46</v>
      </c>
      <c r="H24" s="8" t="s">
        <v>47</v>
      </c>
      <c r="I24" s="8" t="s">
        <v>48</v>
      </c>
      <c r="J24" s="10"/>
      <c r="K24" s="8" t="s">
        <v>45</v>
      </c>
      <c r="L24" s="8" t="s">
        <v>46</v>
      </c>
      <c r="M24" s="8" t="s">
        <v>47</v>
      </c>
      <c r="N24" s="8" t="s">
        <v>48</v>
      </c>
      <c r="Q24" s="11" t="s">
        <v>51</v>
      </c>
      <c r="R24" s="34">
        <f>E28-R23*D28</f>
        <v>-8</v>
      </c>
    </row>
    <row r="25" spans="1:20" ht="20.100000000000001" customHeight="1">
      <c r="A25" s="2" t="s">
        <v>32</v>
      </c>
      <c r="D25">
        <f>E28-D24</f>
        <v>-8</v>
      </c>
      <c r="F25" s="8">
        <v>6</v>
      </c>
      <c r="G25" s="8">
        <v>0</v>
      </c>
      <c r="H25" s="8">
        <v>0</v>
      </c>
      <c r="I25" s="8">
        <v>2</v>
      </c>
      <c r="J25" s="10"/>
      <c r="K25" s="8">
        <v>0</v>
      </c>
      <c r="L25" s="8">
        <v>-3.375</v>
      </c>
      <c r="M25" s="8">
        <v>1.5</v>
      </c>
      <c r="N25" s="8">
        <v>-4</v>
      </c>
    </row>
    <row r="26" spans="1:20" ht="20.100000000000001" customHeight="1">
      <c r="A26" s="2"/>
      <c r="D26" s="65" t="s">
        <v>75</v>
      </c>
      <c r="E26" s="65"/>
      <c r="F26" s="10"/>
      <c r="G26" s="10"/>
      <c r="H26" s="10"/>
      <c r="I26" s="10"/>
      <c r="J26" s="10"/>
      <c r="K26" s="10"/>
    </row>
    <row r="27" spans="1:20" ht="20.100000000000001" customHeight="1">
      <c r="A27" s="2" t="s">
        <v>33</v>
      </c>
      <c r="D27" s="24" t="s">
        <v>56</v>
      </c>
      <c r="E27" s="24" t="s">
        <v>57</v>
      </c>
      <c r="F27" s="11" t="s">
        <v>49</v>
      </c>
      <c r="G27" s="30">
        <f>(I25-G25)/(H25-F25)</f>
        <v>-0.33333333333333331</v>
      </c>
      <c r="H27" s="10"/>
      <c r="I27" s="10"/>
      <c r="J27" s="10"/>
      <c r="K27" s="11" t="s">
        <v>49</v>
      </c>
      <c r="L27" s="30">
        <f>(N25-L25)/(M25-K25)</f>
        <v>-0.41666666666666669</v>
      </c>
      <c r="N27" s="69" t="s">
        <v>82</v>
      </c>
      <c r="O27" s="44"/>
    </row>
    <row r="28" spans="1:20" ht="20.100000000000001" customHeight="1">
      <c r="D28" s="24">
        <f>(F25+H25)/2</f>
        <v>3</v>
      </c>
      <c r="E28" s="24">
        <f>(G25+I25)/2</f>
        <v>1</v>
      </c>
      <c r="F28" s="11" t="s">
        <v>51</v>
      </c>
      <c r="G28" s="28">
        <f>I25-H25*G27</f>
        <v>2</v>
      </c>
      <c r="K28" s="11" t="s">
        <v>51</v>
      </c>
      <c r="L28" s="28">
        <f>N25-M25*L27</f>
        <v>-3.375</v>
      </c>
      <c r="N28" s="29" t="s">
        <v>56</v>
      </c>
      <c r="O28" s="29" t="s">
        <v>57</v>
      </c>
    </row>
    <row r="29" spans="1:20" ht="19.5" thickBot="1">
      <c r="N29" s="31">
        <f>(L28-G28)/(G27-L27)</f>
        <v>-64.499999999999972</v>
      </c>
      <c r="O29" s="31">
        <f>G27*N29+G28</f>
        <v>23.499999999999989</v>
      </c>
    </row>
    <row r="30" spans="1:20" ht="21.75" thickBot="1">
      <c r="A30" s="9" t="s">
        <v>53</v>
      </c>
      <c r="B30" s="9"/>
      <c r="C30" s="9"/>
      <c r="D30" s="9"/>
      <c r="E30" s="41" t="s">
        <v>72</v>
      </c>
      <c r="F30" s="66"/>
      <c r="G30" s="66"/>
      <c r="H30" s="66"/>
      <c r="I30" s="50"/>
      <c r="J30" s="66"/>
      <c r="K30" s="66"/>
      <c r="L30" s="67"/>
      <c r="M30" s="9"/>
      <c r="N30" s="9"/>
      <c r="O30" s="9"/>
      <c r="P30" s="9"/>
    </row>
    <row r="31" spans="1:20" ht="21">
      <c r="A31" s="9" t="s">
        <v>54</v>
      </c>
      <c r="B31" s="9"/>
      <c r="C31" s="9"/>
      <c r="D31" s="9"/>
      <c r="E31" s="9"/>
      <c r="F31" s="62" t="s">
        <v>73</v>
      </c>
      <c r="G31" s="68"/>
      <c r="H31" s="63"/>
      <c r="I31" s="9"/>
      <c r="J31" s="62" t="s">
        <v>74</v>
      </c>
      <c r="K31" s="68"/>
      <c r="L31" s="63"/>
      <c r="M31" s="9"/>
      <c r="N31" s="62" t="s">
        <v>59</v>
      </c>
      <c r="O31" s="68"/>
      <c r="P31" s="63"/>
    </row>
    <row r="32" spans="1:20" ht="21">
      <c r="A32" s="9" t="s">
        <v>55</v>
      </c>
      <c r="B32" s="9"/>
      <c r="C32" s="9"/>
      <c r="D32" s="9"/>
      <c r="E32" s="9"/>
      <c r="F32" s="8" t="s">
        <v>56</v>
      </c>
      <c r="G32" s="8" t="s">
        <v>57</v>
      </c>
      <c r="H32" s="8" t="s">
        <v>58</v>
      </c>
      <c r="I32" s="9"/>
      <c r="J32" s="8" t="s">
        <v>56</v>
      </c>
      <c r="K32" s="8" t="s">
        <v>57</v>
      </c>
      <c r="L32" s="8" t="s">
        <v>58</v>
      </c>
      <c r="M32" s="9"/>
      <c r="N32" s="13" t="s">
        <v>56</v>
      </c>
      <c r="O32" s="13" t="s">
        <v>57</v>
      </c>
      <c r="P32" s="13" t="s">
        <v>58</v>
      </c>
    </row>
    <row r="33" spans="1:18" ht="21.75" thickBot="1">
      <c r="A33" s="9"/>
      <c r="B33" s="9"/>
      <c r="C33" s="9"/>
      <c r="D33" s="9"/>
      <c r="E33" s="9"/>
      <c r="F33" s="15">
        <v>4</v>
      </c>
      <c r="G33" s="15">
        <v>3</v>
      </c>
      <c r="H33" s="15">
        <v>-36</v>
      </c>
      <c r="I33" s="9"/>
      <c r="J33" s="8">
        <v>0</v>
      </c>
      <c r="K33" s="8">
        <v>0</v>
      </c>
      <c r="L33" s="8">
        <v>0</v>
      </c>
      <c r="M33" s="9"/>
      <c r="N33" s="13">
        <v>2</v>
      </c>
      <c r="O33" s="13">
        <v>-5</v>
      </c>
      <c r="P33" s="13">
        <v>23</v>
      </c>
    </row>
    <row r="34" spans="1:18" ht="21.75" thickBot="1">
      <c r="A34" s="25" t="s">
        <v>76</v>
      </c>
      <c r="B34" s="27" t="s">
        <v>81</v>
      </c>
      <c r="C34" s="9"/>
      <c r="D34" s="9"/>
      <c r="E34" s="38" t="s">
        <v>64</v>
      </c>
      <c r="F34" s="39"/>
      <c r="G34" s="39"/>
      <c r="H34" s="40"/>
      <c r="I34" s="9"/>
      <c r="J34" s="9"/>
      <c r="K34" s="9"/>
      <c r="L34" s="9"/>
      <c r="M34" s="9"/>
      <c r="N34" s="9"/>
      <c r="O34" s="9"/>
      <c r="P34" s="9"/>
    </row>
    <row r="35" spans="1:18" ht="31.5" thickBot="1">
      <c r="A35" s="25" t="s">
        <v>77</v>
      </c>
      <c r="B35" s="9" t="s">
        <v>80</v>
      </c>
      <c r="C35" s="9"/>
      <c r="D35" s="9"/>
      <c r="E35" s="16" t="s">
        <v>61</v>
      </c>
      <c r="F35" s="17">
        <f>-F33/G33</f>
        <v>-1.3333333333333333</v>
      </c>
      <c r="G35" s="18" t="s">
        <v>60</v>
      </c>
      <c r="H35" s="18">
        <f>-H33/G33</f>
        <v>12</v>
      </c>
      <c r="I35" s="9"/>
      <c r="J35" s="41" t="s">
        <v>65</v>
      </c>
      <c r="K35" s="42"/>
      <c r="L35" s="19"/>
      <c r="M35" s="21" t="s">
        <v>66</v>
      </c>
      <c r="N35" s="20"/>
      <c r="O35" s="19"/>
      <c r="P35" s="41" t="s">
        <v>67</v>
      </c>
      <c r="Q35" s="42"/>
      <c r="R35" s="19"/>
    </row>
    <row r="36" spans="1:18" ht="30.75">
      <c r="A36" s="25" t="s">
        <v>78</v>
      </c>
      <c r="B36" s="9"/>
      <c r="C36" s="9"/>
      <c r="D36" s="9"/>
      <c r="E36" s="14" t="s">
        <v>62</v>
      </c>
      <c r="F36" s="12" t="e">
        <f>-J33/K33</f>
        <v>#DIV/0!</v>
      </c>
      <c r="G36" s="8" t="s">
        <v>60</v>
      </c>
      <c r="H36" s="8" t="e">
        <f>-L33/K33</f>
        <v>#DIV/0!</v>
      </c>
      <c r="I36" s="9"/>
      <c r="J36" s="18" t="s">
        <v>56</v>
      </c>
      <c r="K36" s="18" t="s">
        <v>57</v>
      </c>
      <c r="L36" s="9"/>
      <c r="M36" s="18" t="s">
        <v>56</v>
      </c>
      <c r="N36" s="18" t="s">
        <v>57</v>
      </c>
      <c r="O36" s="9"/>
      <c r="P36" s="18" t="s">
        <v>56</v>
      </c>
      <c r="Q36" s="18" t="s">
        <v>57</v>
      </c>
    </row>
    <row r="37" spans="1:18" ht="30.75">
      <c r="A37" s="26" t="s">
        <v>79</v>
      </c>
      <c r="B37" s="9"/>
      <c r="C37" s="9"/>
      <c r="D37" s="9"/>
      <c r="E37" s="14" t="s">
        <v>63</v>
      </c>
      <c r="F37" s="12">
        <f>-N33/O33</f>
        <v>0.4</v>
      </c>
      <c r="G37" s="8" t="s">
        <v>60</v>
      </c>
      <c r="H37" s="8">
        <f>-P33/O33</f>
        <v>4.5999999999999996</v>
      </c>
      <c r="I37" s="9"/>
      <c r="J37" s="30" t="e">
        <f>(H35-H36)/(-F35+F36)</f>
        <v>#DIV/0!</v>
      </c>
      <c r="K37" s="30" t="e">
        <f>F35*J37+H35</f>
        <v>#DIV/0!</v>
      </c>
      <c r="L37" s="9"/>
      <c r="M37" s="30" t="e">
        <f>(H36-H37)/(-F36+F37)</f>
        <v>#DIV/0!</v>
      </c>
      <c r="N37" s="30" t="e">
        <f>M37*F36+H36</f>
        <v>#DIV/0!</v>
      </c>
      <c r="O37" s="9"/>
      <c r="P37" s="30">
        <f>(H35-H37)/(-F35+F37)</f>
        <v>4.2692307692307692</v>
      </c>
      <c r="Q37" s="30">
        <f>P37*F37+H37</f>
        <v>6.3076923076923075</v>
      </c>
    </row>
    <row r="38" spans="1:18" ht="21.75" thickBo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8" ht="21.75" thickBot="1">
      <c r="A39" s="9"/>
      <c r="B39" s="9"/>
      <c r="C39" s="9"/>
      <c r="D39" s="9"/>
      <c r="E39" s="38" t="s">
        <v>64</v>
      </c>
      <c r="F39" s="39"/>
      <c r="G39" s="39"/>
      <c r="H39" s="40"/>
      <c r="I39" s="9"/>
      <c r="J39" s="9"/>
      <c r="K39" s="9"/>
      <c r="L39" s="9"/>
      <c r="M39" s="9"/>
      <c r="N39" s="9"/>
      <c r="O39" s="9"/>
      <c r="P39" s="9"/>
    </row>
    <row r="40" spans="1:18" ht="21.75" thickBot="1">
      <c r="A40" s="9"/>
      <c r="B40" s="9"/>
      <c r="C40" s="9"/>
      <c r="D40" s="9"/>
      <c r="E40" s="16" t="s">
        <v>61</v>
      </c>
      <c r="F40" s="17">
        <f>-1/3-1</f>
        <v>-1.3333333333333333</v>
      </c>
      <c r="G40" s="18" t="s">
        <v>60</v>
      </c>
      <c r="H40" s="18">
        <v>12</v>
      </c>
      <c r="I40" s="9"/>
      <c r="J40" s="41" t="s">
        <v>65</v>
      </c>
      <c r="K40" s="42"/>
      <c r="L40" s="35"/>
      <c r="M40" s="9"/>
      <c r="N40" s="9"/>
      <c r="O40" s="9"/>
      <c r="P40" s="9"/>
    </row>
    <row r="41" spans="1:18" ht="21">
      <c r="A41" s="9"/>
      <c r="B41" s="9"/>
      <c r="C41" s="9"/>
      <c r="D41" s="9"/>
      <c r="E41" s="14" t="s">
        <v>62</v>
      </c>
      <c r="F41" s="32">
        <v>0</v>
      </c>
      <c r="G41" s="8" t="s">
        <v>60</v>
      </c>
      <c r="H41" s="8">
        <v>0</v>
      </c>
      <c r="I41" s="9"/>
      <c r="J41" s="18" t="s">
        <v>56</v>
      </c>
      <c r="K41" s="18" t="s">
        <v>57</v>
      </c>
      <c r="L41" s="9"/>
      <c r="M41" s="9"/>
      <c r="N41" s="9"/>
      <c r="O41" s="9"/>
      <c r="P41" s="9"/>
    </row>
    <row r="42" spans="1:18" ht="21">
      <c r="A42" s="9"/>
      <c r="B42" s="9"/>
      <c r="C42" s="9"/>
      <c r="D42" s="9"/>
      <c r="E42" s="14"/>
      <c r="F42" s="32"/>
      <c r="G42" s="8"/>
      <c r="H42" s="8"/>
      <c r="I42" s="9"/>
      <c r="J42" s="30">
        <f>(H41-H40)/(F40-F41)</f>
        <v>9</v>
      </c>
      <c r="K42" s="30">
        <f>J42*F40+H40</f>
        <v>0</v>
      </c>
      <c r="L42" s="9"/>
      <c r="M42" s="9"/>
      <c r="N42" s="9"/>
      <c r="O42" s="9"/>
      <c r="P42" s="9"/>
    </row>
    <row r="43" spans="1:18" ht="2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</sheetData>
  <mergeCells count="55">
    <mergeCell ref="Q22:T22"/>
    <mergeCell ref="S23:T23"/>
    <mergeCell ref="D26:E26"/>
    <mergeCell ref="J35:K35"/>
    <mergeCell ref="P35:Q35"/>
    <mergeCell ref="E30:L30"/>
    <mergeCell ref="F31:H31"/>
    <mergeCell ref="J31:L31"/>
    <mergeCell ref="N31:P31"/>
    <mergeCell ref="E34:H34"/>
    <mergeCell ref="N27:O27"/>
    <mergeCell ref="K20:L20"/>
    <mergeCell ref="M20:N20"/>
    <mergeCell ref="O20:P20"/>
    <mergeCell ref="K17:P17"/>
    <mergeCell ref="K16:L16"/>
    <mergeCell ref="M16:N16"/>
    <mergeCell ref="O16:P16"/>
    <mergeCell ref="K19:L19"/>
    <mergeCell ref="M19:N19"/>
    <mergeCell ref="O19:P19"/>
    <mergeCell ref="K18:L18"/>
    <mergeCell ref="M18:N18"/>
    <mergeCell ref="O18:P18"/>
    <mergeCell ref="K1:P1"/>
    <mergeCell ref="K2:L2"/>
    <mergeCell ref="M2:N2"/>
    <mergeCell ref="O2:P2"/>
    <mergeCell ref="K5:P5"/>
    <mergeCell ref="K14:P14"/>
    <mergeCell ref="K15:L15"/>
    <mergeCell ref="M15:N15"/>
    <mergeCell ref="O15:P15"/>
    <mergeCell ref="K7:L7"/>
    <mergeCell ref="M7:N7"/>
    <mergeCell ref="O7:P7"/>
    <mergeCell ref="K12:L12"/>
    <mergeCell ref="M12:N12"/>
    <mergeCell ref="O12:P12"/>
    <mergeCell ref="E39:H39"/>
    <mergeCell ref="J40:K40"/>
    <mergeCell ref="R3:S3"/>
    <mergeCell ref="R4:S4"/>
    <mergeCell ref="R5:S5"/>
    <mergeCell ref="R20:S20"/>
    <mergeCell ref="R19:S19"/>
    <mergeCell ref="F22:K22"/>
    <mergeCell ref="L22:N22"/>
    <mergeCell ref="K6:L6"/>
    <mergeCell ref="M6:N6"/>
    <mergeCell ref="O6:P6"/>
    <mergeCell ref="K9:L9"/>
    <mergeCell ref="M9:N9"/>
    <mergeCell ref="O9:P9"/>
    <mergeCell ref="K8:P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2014-10-30T14:33:24Z</dcterms:created>
  <dcterms:modified xsi:type="dcterms:W3CDTF">2014-12-19T23:17:15Z</dcterms:modified>
</cp:coreProperties>
</file>