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00476574-678A-4F9C-BFA5-5BA19AD2FDA7}" xr6:coauthVersionLast="47" xr6:coauthVersionMax="47" xr10:uidLastSave="{00000000-0000-0000-0000-000000000000}"/>
  <bookViews>
    <workbookView xWindow="-110" yWindow="-110" windowWidth="19420" windowHeight="10560" xr2:uid="{73C62DCA-945B-4989-8205-92B570A46D2E}"/>
  </bookViews>
  <sheets>
    <sheet name="Список сотрудников" sheetId="1" r:id="rId1"/>
    <sheet name="Прошли обучение летом" sheetId="2" r:id="rId2"/>
    <sheet name="Прошли обучение зимой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7" i="1" l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</calcChain>
</file>

<file path=xl/sharedStrings.xml><?xml version="1.0" encoding="utf-8"?>
<sst xmlns="http://schemas.openxmlformats.org/spreadsheetml/2006/main" count="160" uniqueCount="68">
  <si>
    <t>Номер</t>
  </si>
  <si>
    <t>Имя</t>
  </si>
  <si>
    <t>Дата последнего обучения</t>
  </si>
  <si>
    <t>Количество пройденных тренингов</t>
  </si>
  <si>
    <t>Тренинг Развитие лидерских качеств</t>
  </si>
  <si>
    <t>Дата</t>
  </si>
  <si>
    <t>Тренинг Навыки телефонных переговоров</t>
  </si>
  <si>
    <t>Тренинг Навыки бисероплетения на деловых встречах</t>
  </si>
  <si>
    <t>Тренинг Коммуникации и работа в команде</t>
  </si>
  <si>
    <t>Тренинг "Я гендиректор"</t>
  </si>
  <si>
    <t>Тренинг "Финансовые махинации и уход от налогов"</t>
  </si>
  <si>
    <t>Тренинг "Кулинария для карьерного роста"</t>
  </si>
  <si>
    <t>Тренинг "Проектирования двигателей на эмоциональной тяге"</t>
  </si>
  <si>
    <t>Товмасян Темине</t>
  </si>
  <si>
    <t>Тычина Юлия</t>
  </si>
  <si>
    <t>Ульянова Анна</t>
  </si>
  <si>
    <t>Фишер Мария</t>
  </si>
  <si>
    <t>Цомаева Амина</t>
  </si>
  <si>
    <t>Воронцо́ва Анна</t>
  </si>
  <si>
    <t>Иса́ева Диана</t>
  </si>
  <si>
    <t>Лома́кина Мария</t>
  </si>
  <si>
    <t>Ле́вина Надежда</t>
  </si>
  <si>
    <t>Но́викова Екатерина</t>
  </si>
  <si>
    <t>Макси́мова Ольга</t>
  </si>
  <si>
    <t>Матевося́н Арман</t>
  </si>
  <si>
    <t>Пряже́никова Полина</t>
  </si>
  <si>
    <t>Резво́ва Анна</t>
  </si>
  <si>
    <t>Саде́кова Ляйсан</t>
  </si>
  <si>
    <t>Ува́рова Виктория</t>
  </si>
  <si>
    <t>Цыгля́ева Мария</t>
  </si>
  <si>
    <t>Шува́лова Елена</t>
  </si>
  <si>
    <t>Юхо́тникова Арина</t>
  </si>
  <si>
    <t>Бакиева Виктория</t>
  </si>
  <si>
    <t>Калан Андрей</t>
  </si>
  <si>
    <t>Ермаков Данила</t>
  </si>
  <si>
    <t>Жигулева Анастасия</t>
  </si>
  <si>
    <t>Зименкова Арина</t>
  </si>
  <si>
    <t>Искеидеров Тельман</t>
  </si>
  <si>
    <t>Каменская Виктория</t>
  </si>
  <si>
    <t>Парамонова Татьяна</t>
  </si>
  <si>
    <t>Полуляхова Дарья</t>
  </si>
  <si>
    <t>Сергушкина Валерия</t>
  </si>
  <si>
    <t>Таранова Екатерина</t>
  </si>
  <si>
    <t>Фицук Оксана</t>
  </si>
  <si>
    <t>Хусаинов Нугман</t>
  </si>
  <si>
    <t>Шилова Дарья</t>
  </si>
  <si>
    <t>Шихиева Илона</t>
  </si>
  <si>
    <t>Аргунова Алена</t>
  </si>
  <si>
    <t>Белова Яна</t>
  </si>
  <si>
    <t>Беребердина Анна</t>
  </si>
  <si>
    <t>Горелкина Екатерина</t>
  </si>
  <si>
    <t>Доронина Екатерина</t>
  </si>
  <si>
    <t>Епишкин Юрий</t>
  </si>
  <si>
    <t>Козуля Анна</t>
  </si>
  <si>
    <t>Куприянова Юлия</t>
  </si>
  <si>
    <t>Мухина Анна</t>
  </si>
  <si>
    <t>Павлова Анна</t>
  </si>
  <si>
    <t>Ракушина Екатерина</t>
  </si>
  <si>
    <t>Самкина Кристина</t>
  </si>
  <si>
    <t>Трофимова Алина</t>
  </si>
  <si>
    <t>Урманова Виктория</t>
  </si>
  <si>
    <t>Форафонова Евгения</t>
  </si>
  <si>
    <t>Хаертдинова Алина</t>
  </si>
  <si>
    <t>Шамарина Валентина</t>
  </si>
  <si>
    <t>Яковлева Карина</t>
  </si>
  <si>
    <t>Котенко Елена</t>
  </si>
  <si>
    <t>Найченко Юлия</t>
  </si>
  <si>
    <t>Ржанова Ирина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</si>
</sst>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0" fillId="2" borderId="1" xfId="0" applyFill="1" applyBorder="1"/>
    <xf numFmtId="0" fontId="3" fillId="0" borderId="0" xfId="0" applyFont="1" applyAlignment="1">
      <alignment wrapText="1"/>
    </xf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B5CB1-B5DD-4D44-9075-C5F3B78964C7}">
  <dimension ref="A1:D37"/>
  <sheetViews>
    <sheetView tabSelected="1" zoomScale="85" zoomScaleNormal="85" workbookViewId="0">
      <selection activeCell="D2" sqref="D2"/>
    </sheetView>
  </sheetViews>
  <sheetFormatPr defaultRowHeight="14.5" x14ac:dyDescent="0.35"/>
  <cols>
    <col min="1" max="1" width="6.26953125" bestFit="1" customWidth="1"/>
    <col min="2" max="2" width="30.54296875" bestFit="1" customWidth="1"/>
    <col min="3" max="3" width="30.08984375" bestFit="1" customWidth="1"/>
    <col min="4" max="4" width="22.90625" bestFit="1" customWidth="1"/>
  </cols>
  <sheetData>
    <row r="1" spans="1:4" x14ac:dyDescent="0.35">
      <c r="A1" s="2" t="s">
        <v>0</v>
      </c>
      <c r="B1" s="2" t="s">
        <v>1</v>
      </c>
      <c r="C1" s="2" t="s">
        <v>3</v>
      </c>
      <c r="D1" s="2" t="s">
        <v>2</v>
      </c>
    </row>
    <row r="2" spans="1:4" x14ac:dyDescent="0.35">
      <c r="A2" s="3">
        <v>1</v>
      </c>
      <c r="B2" s="2" t="s">
        <v>47</v>
      </c>
      <c r="C2" s="4">
        <f>COUNTIF('Прошли обучение летом'!A:A,"Аргунова Алена")+COUNTIF('Прошли обучение зимой'!A:A,"Аргунова Алена")</f>
        <v>2</v>
      </c>
      <c r="D2" s="4"/>
    </row>
    <row r="3" spans="1:4" x14ac:dyDescent="0.35">
      <c r="A3" s="3">
        <f>A2+1</f>
        <v>2</v>
      </c>
      <c r="B3" s="2" t="s">
        <v>32</v>
      </c>
      <c r="C3" s="4">
        <f>COUNTIF('Прошли обучение летом'!A:A,"Бакиева Виктория")+COUNTIF('Прошли обучение зимой'!A:A,"Бакиева Виктория")</f>
        <v>3</v>
      </c>
      <c r="D3" s="4"/>
    </row>
    <row r="4" spans="1:4" x14ac:dyDescent="0.35">
      <c r="A4" s="3">
        <f t="shared" ref="A4:A37" si="0">A3+1</f>
        <v>3</v>
      </c>
      <c r="B4" s="2" t="s">
        <v>48</v>
      </c>
      <c r="C4" s="4">
        <f>COUNTIF('Прошли обучение летом'!A:A,"Белова Яна")+COUNTIF('Прошли обучение зимой'!A:A,"Белова Яна")</f>
        <v>2</v>
      </c>
      <c r="D4" s="4"/>
    </row>
    <row r="5" spans="1:4" x14ac:dyDescent="0.35">
      <c r="A5" s="3">
        <f t="shared" si="0"/>
        <v>4</v>
      </c>
      <c r="B5" s="2" t="s">
        <v>49</v>
      </c>
      <c r="C5" s="4">
        <f>COUNTIF('Прошли обучение летом'!A:A,"Беребердина Анна")+COUNTIF('Прошли обучение зимой'!A:A,"Беребердина Анна")</f>
        <v>2</v>
      </c>
      <c r="D5" s="4"/>
    </row>
    <row r="6" spans="1:4" x14ac:dyDescent="0.35">
      <c r="A6" s="3">
        <f t="shared" si="0"/>
        <v>5</v>
      </c>
      <c r="B6" s="2" t="s">
        <v>50</v>
      </c>
      <c r="C6" s="4">
        <f>COUNTIF('Прошли обучение летом'!A:A,"Горелкина Екатерина")+COUNTIF('Прошли обучение зимой'!A:A,"Горелкина Екатерина")</f>
        <v>3</v>
      </c>
      <c r="D6" s="4"/>
    </row>
    <row r="7" spans="1:4" x14ac:dyDescent="0.35">
      <c r="A7" s="3">
        <f t="shared" si="0"/>
        <v>6</v>
      </c>
      <c r="B7" s="2" t="s">
        <v>51</v>
      </c>
      <c r="C7" s="4">
        <f>COUNTIF('Прошли обучение летом'!A:A,"Доронина Екатерина")+COUNTIF('Прошли обучение зимой'!A:A,"Доронина Екатерина")</f>
        <v>3</v>
      </c>
      <c r="D7" s="4"/>
    </row>
    <row r="8" spans="1:4" x14ac:dyDescent="0.35">
      <c r="A8" s="3">
        <f t="shared" si="0"/>
        <v>7</v>
      </c>
      <c r="B8" s="2" t="s">
        <v>52</v>
      </c>
      <c r="C8" s="4">
        <f>COUNTIF('Прошли обучение летом'!A:A,"Епишкин Юрий")+COUNTIF('Прошли обучение зимой'!A:A,"Епишкин Юрий")</f>
        <v>4</v>
      </c>
      <c r="D8" s="4"/>
    </row>
    <row r="9" spans="1:4" x14ac:dyDescent="0.35">
      <c r="A9" s="3">
        <f t="shared" si="0"/>
        <v>8</v>
      </c>
      <c r="B9" s="2" t="s">
        <v>34</v>
      </c>
      <c r="C9" s="4">
        <f>COUNTIF('Прошли обучение летом'!A:A,"Ермаков Данила")+COUNTIF('Прошли обучение зимой'!A:A,"Ермаков Данила")</f>
        <v>3</v>
      </c>
      <c r="D9" s="4"/>
    </row>
    <row r="10" spans="1:4" x14ac:dyDescent="0.35">
      <c r="A10" s="3">
        <f t="shared" si="0"/>
        <v>9</v>
      </c>
      <c r="B10" s="5" t="s">
        <v>35</v>
      </c>
      <c r="C10" s="4">
        <f>COUNTIF('Прошли обучение летом'!A:A,"Жигулева Анастасия")+COUNTIF('Прошли обучение зимой'!A:A,"Жигулева Анастасия")</f>
        <v>3</v>
      </c>
      <c r="D10" s="4"/>
    </row>
    <row r="11" spans="1:4" x14ac:dyDescent="0.35">
      <c r="A11" s="3">
        <f t="shared" si="0"/>
        <v>10</v>
      </c>
      <c r="B11" s="5" t="s">
        <v>36</v>
      </c>
      <c r="C11" s="4">
        <f>COUNTIF('Прошли обучение летом'!A:A,"Зименкова Арина")+COUNTIF('Прошли обучение зимой'!A:A,"Зименкова Арина")</f>
        <v>1</v>
      </c>
      <c r="D11" s="4"/>
    </row>
    <row r="12" spans="1:4" x14ac:dyDescent="0.35">
      <c r="A12" s="3">
        <f t="shared" si="0"/>
        <v>11</v>
      </c>
      <c r="B12" s="5" t="s">
        <v>37</v>
      </c>
      <c r="C12" s="4">
        <f>COUNTIF('Прошли обучение летом'!A:A,"Искеидеров Тельман")+COUNTIF('Прошли обучение зимой'!A:A,"Искеидеров Тельман")</f>
        <v>3</v>
      </c>
      <c r="D12" s="4"/>
    </row>
    <row r="13" spans="1:4" x14ac:dyDescent="0.35">
      <c r="A13" s="3">
        <f t="shared" si="0"/>
        <v>12</v>
      </c>
      <c r="B13" s="5" t="s">
        <v>33</v>
      </c>
      <c r="C13" s="4">
        <f>COUNTIF('Прошли обучение летом'!A:A,"Калан Андрей")+COUNTIF('Прошли обучение зимой'!A:A,"Калан Андрей")</f>
        <v>1</v>
      </c>
      <c r="D13" s="4"/>
    </row>
    <row r="14" spans="1:4" x14ac:dyDescent="0.35">
      <c r="A14" s="3">
        <f t="shared" si="0"/>
        <v>13</v>
      </c>
      <c r="B14" s="5" t="s">
        <v>38</v>
      </c>
      <c r="C14" s="4">
        <f>COUNTIF('Прошли обучение летом'!A:A,"Каменская Виктория")+COUNTIF('Прошли обучение зимой'!A:A,"Каменская Виктория")</f>
        <v>3</v>
      </c>
      <c r="D14" s="4"/>
    </row>
    <row r="15" spans="1:4" x14ac:dyDescent="0.35">
      <c r="A15" s="3">
        <f t="shared" si="0"/>
        <v>14</v>
      </c>
      <c r="B15" s="5" t="s">
        <v>53</v>
      </c>
      <c r="C15" s="4">
        <f>COUNTIF('Прошли обучение летом'!A:A,"Козуля Анна")+COUNTIF('Прошли обучение зимой'!A:A,"Козуля Анна")</f>
        <v>2</v>
      </c>
      <c r="D15" s="4"/>
    </row>
    <row r="16" spans="1:4" x14ac:dyDescent="0.35">
      <c r="A16" s="3">
        <f t="shared" si="0"/>
        <v>15</v>
      </c>
      <c r="B16" s="2" t="s">
        <v>65</v>
      </c>
      <c r="C16" s="4">
        <f>COUNTIF('Прошли обучение летом'!A:A,"Котенко Елена")+COUNTIF('Прошли обучение зимой'!A:A,"Котенко Елена")</f>
        <v>2</v>
      </c>
      <c r="D16" s="4"/>
    </row>
    <row r="17" spans="1:4" x14ac:dyDescent="0.35">
      <c r="A17" s="3">
        <f t="shared" si="0"/>
        <v>16</v>
      </c>
      <c r="B17" s="2" t="s">
        <v>54</v>
      </c>
      <c r="C17" s="4">
        <f>COUNTIF('Прошли обучение летом'!A:A,"Куприянова Юлия")+COUNTIF('Прошли обучение зимой'!A:A,"Куприянова Юлия")</f>
        <v>2</v>
      </c>
      <c r="D17" s="4"/>
    </row>
    <row r="18" spans="1:4" x14ac:dyDescent="0.35">
      <c r="A18" s="3">
        <f t="shared" si="0"/>
        <v>17</v>
      </c>
      <c r="B18" s="2" t="s">
        <v>55</v>
      </c>
      <c r="C18" s="4">
        <f>COUNTIF('Прошли обучение летом'!A:A,"Мухина Анна")+COUNTIF('Прошли обучение зимой'!A:A,"Мухина Анна")</f>
        <v>1</v>
      </c>
      <c r="D18" s="4"/>
    </row>
    <row r="19" spans="1:4" x14ac:dyDescent="0.35">
      <c r="A19" s="3">
        <f t="shared" si="0"/>
        <v>18</v>
      </c>
      <c r="B19" s="2" t="s">
        <v>66</v>
      </c>
      <c r="C19" s="4">
        <f>COUNTIF('Прошли обучение летом'!A:A,"Найченко Юлия")+COUNTIF('Прошли обучение зимой'!A:A,"Найченко Юлия")</f>
        <v>3</v>
      </c>
      <c r="D19" s="4"/>
    </row>
    <row r="20" spans="1:4" x14ac:dyDescent="0.35">
      <c r="A20" s="3">
        <f t="shared" si="0"/>
        <v>19</v>
      </c>
      <c r="B20" s="2" t="s">
        <v>56</v>
      </c>
      <c r="C20" s="4">
        <f>COUNTIF('Прошли обучение летом'!A:A,"Павлова Анна")+COUNTIF('Прошли обучение зимой'!A:A,"Павлова Анна")</f>
        <v>0</v>
      </c>
      <c r="D20" s="4"/>
    </row>
    <row r="21" spans="1:4" x14ac:dyDescent="0.35">
      <c r="A21" s="3">
        <f t="shared" si="0"/>
        <v>20</v>
      </c>
      <c r="B21" s="2" t="s">
        <v>39</v>
      </c>
      <c r="C21" s="4">
        <f>COUNTIF('Прошли обучение летом'!A:A,"Парамонова Татьяна")+COUNTIF('Прошли обучение зимой'!A:A,"Парамонова Татьяна")</f>
        <v>2</v>
      </c>
      <c r="D21" s="4"/>
    </row>
    <row r="22" spans="1:4" x14ac:dyDescent="0.35">
      <c r="A22" s="3">
        <f t="shared" si="0"/>
        <v>21</v>
      </c>
      <c r="B22" s="2" t="s">
        <v>40</v>
      </c>
      <c r="C22" s="4">
        <f>COUNTIF('Прошли обучение летом'!A:A,"Полуляхова Дарья")+COUNTIF('Прошли обучение зимой'!A:A,"Полуляхова Дарья")</f>
        <v>3</v>
      </c>
      <c r="D22" s="4"/>
    </row>
    <row r="23" spans="1:4" x14ac:dyDescent="0.35">
      <c r="A23" s="3">
        <f t="shared" si="0"/>
        <v>22</v>
      </c>
      <c r="B23" s="2" t="s">
        <v>57</v>
      </c>
      <c r="C23" s="4">
        <f>COUNTIF('Прошли обучение летом'!A:A,"Ракушина Екатерина")+COUNTIF('Прошли обучение зимой'!A:A,"Ракушина Екатерина")</f>
        <v>1</v>
      </c>
      <c r="D23" s="4"/>
    </row>
    <row r="24" spans="1:4" x14ac:dyDescent="0.35">
      <c r="A24" s="3">
        <f t="shared" si="0"/>
        <v>23</v>
      </c>
      <c r="B24" s="2" t="s">
        <v>67</v>
      </c>
      <c r="C24" s="4">
        <f>COUNTIF('Прошли обучение летом'!A:A,"Ржанова Ирина")+COUNTIF('Прошли обучение зимой'!A:A,"Ржанова Ирина")</f>
        <v>5</v>
      </c>
      <c r="D24" s="4"/>
    </row>
    <row r="25" spans="1:4" x14ac:dyDescent="0.35">
      <c r="A25" s="3">
        <f t="shared" si="0"/>
        <v>24</v>
      </c>
      <c r="B25" s="2" t="s">
        <v>58</v>
      </c>
      <c r="C25" s="4">
        <f>COUNTIF('Прошли обучение летом'!A:A,"Самкина Кристина")+COUNTIF('Прошли обучение зимой'!A:A,"Самкина Кристина")</f>
        <v>1</v>
      </c>
      <c r="D25" s="4"/>
    </row>
    <row r="26" spans="1:4" x14ac:dyDescent="0.35">
      <c r="A26" s="3">
        <f t="shared" si="0"/>
        <v>25</v>
      </c>
      <c r="B26" s="2" t="s">
        <v>41</v>
      </c>
      <c r="C26" s="4">
        <f>COUNTIF('Прошли обучение летом'!A:A,"Сергушкина Валерия")+COUNTIF('Прошли обучение зимой'!A:A,"Сергушкина Валерия")</f>
        <v>2</v>
      </c>
      <c r="D26" s="4"/>
    </row>
    <row r="27" spans="1:4" x14ac:dyDescent="0.35">
      <c r="A27" s="3">
        <f t="shared" si="0"/>
        <v>26</v>
      </c>
      <c r="B27" s="2" t="s">
        <v>42</v>
      </c>
      <c r="C27" s="4">
        <f>COUNTIF('Прошли обучение летом'!A:A,"Таранова Екатерина")+COUNTIF('Прошли обучение зимой'!A:A,"Таранова Екатерина")</f>
        <v>1</v>
      </c>
      <c r="D27" s="4"/>
    </row>
    <row r="28" spans="1:4" x14ac:dyDescent="0.35">
      <c r="A28" s="3">
        <f t="shared" si="0"/>
        <v>27</v>
      </c>
      <c r="B28" s="2" t="s">
        <v>59</v>
      </c>
      <c r="C28" s="4">
        <f>COUNTIF('Прошли обучение летом'!A:A,"Трофимова Алина")+COUNTIF('Прошли обучение зимой'!A:A,"Трофимова Алина")</f>
        <v>2</v>
      </c>
      <c r="D28" s="4"/>
    </row>
    <row r="29" spans="1:4" x14ac:dyDescent="0.35">
      <c r="A29" s="3">
        <f t="shared" si="0"/>
        <v>28</v>
      </c>
      <c r="B29" s="2" t="s">
        <v>60</v>
      </c>
      <c r="C29" s="4">
        <f>COUNTIF('Прошли обучение летом'!A:A,"Урманова Виктория")+COUNTIF('Прошли обучение зимой'!A:A,"Урманова Виктория")</f>
        <v>4</v>
      </c>
      <c r="D29" s="4"/>
    </row>
    <row r="30" spans="1:4" x14ac:dyDescent="0.35">
      <c r="A30" s="3">
        <f t="shared" si="0"/>
        <v>29</v>
      </c>
      <c r="B30" s="2" t="s">
        <v>43</v>
      </c>
      <c r="C30" s="4">
        <f>COUNTIF('Прошли обучение летом'!A:A,"Фицук Оксана")+COUNTIF('Прошли обучение зимой'!A:A,"Фицук Оксана")</f>
        <v>3</v>
      </c>
      <c r="D30" s="4"/>
    </row>
    <row r="31" spans="1:4" x14ac:dyDescent="0.35">
      <c r="A31" s="3">
        <f t="shared" si="0"/>
        <v>30</v>
      </c>
      <c r="B31" s="2" t="s">
        <v>61</v>
      </c>
      <c r="C31" s="4">
        <f>COUNTIF('Прошли обучение летом'!A:A,"Форафонова Евгения")+COUNTIF('Прошли обучение зимой'!A:A,"Форафонова Евгения")</f>
        <v>4</v>
      </c>
      <c r="D31" s="4"/>
    </row>
    <row r="32" spans="1:4" x14ac:dyDescent="0.35">
      <c r="A32" s="3">
        <f t="shared" si="0"/>
        <v>31</v>
      </c>
      <c r="B32" s="5" t="s">
        <v>62</v>
      </c>
      <c r="C32" s="4">
        <f>COUNTIF('Прошли обучение летом'!A:A,"Хаертдинова Алина")+COUNTIF('Прошли обучение зимой'!A:A,"Хаертдинова Алина")</f>
        <v>1</v>
      </c>
      <c r="D32" s="4"/>
    </row>
    <row r="33" spans="1:4" x14ac:dyDescent="0.35">
      <c r="A33" s="3">
        <f t="shared" si="0"/>
        <v>32</v>
      </c>
      <c r="B33" s="5" t="s">
        <v>44</v>
      </c>
      <c r="C33" s="4">
        <f>COUNTIF('Прошли обучение летом'!A:A,"Хусаинов Нугман")+COUNTIF('Прошли обучение зимой'!A:A,"Хусаинов Нугман")</f>
        <v>2</v>
      </c>
      <c r="D33" s="4"/>
    </row>
    <row r="34" spans="1:4" x14ac:dyDescent="0.35">
      <c r="A34" s="3">
        <f t="shared" si="0"/>
        <v>33</v>
      </c>
      <c r="B34" s="5" t="s">
        <v>63</v>
      </c>
      <c r="C34" s="4">
        <f>COUNTIF('Прошли обучение летом'!A:A,"Шамарина Валентина")+COUNTIF('Прошли обучение зимой'!A:A,"Шамарина Валентина")</f>
        <v>2</v>
      </c>
      <c r="D34" s="4"/>
    </row>
    <row r="35" spans="1:4" x14ac:dyDescent="0.35">
      <c r="A35" s="3">
        <f t="shared" si="0"/>
        <v>34</v>
      </c>
      <c r="B35" s="5" t="s">
        <v>45</v>
      </c>
      <c r="C35" s="4">
        <f>COUNTIF('Прошли обучение летом'!A:A,"Шилова Дарья")+COUNTIF('Прошли обучение зимой'!A:A,"Шилова Дарья")</f>
        <v>1</v>
      </c>
      <c r="D35" s="4"/>
    </row>
    <row r="36" spans="1:4" x14ac:dyDescent="0.35">
      <c r="A36" s="3">
        <f t="shared" si="0"/>
        <v>35</v>
      </c>
      <c r="B36" s="5" t="s">
        <v>46</v>
      </c>
      <c r="C36" s="4">
        <f>COUNTIF('Прошли обучение летом'!A:A,"Шихиева Илона")+COUNTIF('Прошли обучение зимой'!A:A,"Шихиева Илона")</f>
        <v>2</v>
      </c>
      <c r="D36" s="4"/>
    </row>
    <row r="37" spans="1:4" x14ac:dyDescent="0.35">
      <c r="A37" s="3">
        <f t="shared" si="0"/>
        <v>36</v>
      </c>
      <c r="B37" s="5" t="s">
        <v>64</v>
      </c>
      <c r="C37" s="4">
        <f>COUNTIF('Прошли обучение летом'!A:A,"Яковлева Карина")+COUNTIF('Прошли обучение зимой'!A:A,"Яковлева Карина")</f>
        <v>2</v>
      </c>
      <c r="D37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34859-0076-40BA-AB0B-A4C7F0D51FB4}">
  <dimension ref="A1:B56"/>
  <sheetViews>
    <sheetView workbookViewId="0">
      <selection activeCell="A40" sqref="A40"/>
    </sheetView>
  </sheetViews>
  <sheetFormatPr defaultRowHeight="14.5" x14ac:dyDescent="0.35"/>
  <cols>
    <col min="1" max="1" width="35.90625" style="6" bestFit="1" customWidth="1"/>
    <col min="2" max="2" width="9.7265625" bestFit="1" customWidth="1"/>
  </cols>
  <sheetData>
    <row r="1" spans="1:2" x14ac:dyDescent="0.35">
      <c r="A1" s="6" t="s">
        <v>6</v>
      </c>
      <c r="B1" t="s">
        <v>5</v>
      </c>
    </row>
    <row r="2" spans="1:2" x14ac:dyDescent="0.35">
      <c r="A2" s="7" t="s">
        <v>47</v>
      </c>
      <c r="B2" s="1">
        <v>43703</v>
      </c>
    </row>
    <row r="3" spans="1:2" x14ac:dyDescent="0.35">
      <c r="A3" s="7" t="s">
        <v>32</v>
      </c>
      <c r="B3" s="1">
        <v>43703</v>
      </c>
    </row>
    <row r="4" spans="1:2" x14ac:dyDescent="0.35">
      <c r="A4" s="7" t="s">
        <v>48</v>
      </c>
      <c r="B4" s="1">
        <v>43703</v>
      </c>
    </row>
    <row r="5" spans="1:2" x14ac:dyDescent="0.35">
      <c r="A5" s="7" t="s">
        <v>50</v>
      </c>
      <c r="B5" s="1">
        <v>43703</v>
      </c>
    </row>
    <row r="6" spans="1:2" x14ac:dyDescent="0.35">
      <c r="A6" s="7" t="s">
        <v>51</v>
      </c>
      <c r="B6" s="1">
        <v>43703</v>
      </c>
    </row>
    <row r="7" spans="1:2" x14ac:dyDescent="0.35">
      <c r="A7" s="8" t="s">
        <v>35</v>
      </c>
      <c r="B7" s="1">
        <v>43703</v>
      </c>
    </row>
    <row r="8" spans="1:2" x14ac:dyDescent="0.35">
      <c r="A8" s="8" t="s">
        <v>37</v>
      </c>
      <c r="B8" s="1">
        <v>43703</v>
      </c>
    </row>
    <row r="9" spans="1:2" x14ac:dyDescent="0.35">
      <c r="A9" s="8" t="s">
        <v>53</v>
      </c>
      <c r="B9" s="1">
        <v>43703</v>
      </c>
    </row>
    <row r="10" spans="1:2" x14ac:dyDescent="0.35">
      <c r="A10" s="7" t="s">
        <v>65</v>
      </c>
      <c r="B10" s="1">
        <v>43703</v>
      </c>
    </row>
    <row r="11" spans="1:2" x14ac:dyDescent="0.35">
      <c r="A11" s="7" t="s">
        <v>54</v>
      </c>
      <c r="B11" s="1">
        <v>43703</v>
      </c>
    </row>
    <row r="12" spans="1:2" x14ac:dyDescent="0.35">
      <c r="A12" s="7" t="s">
        <v>66</v>
      </c>
      <c r="B12" s="1">
        <v>43703</v>
      </c>
    </row>
    <row r="13" spans="1:2" x14ac:dyDescent="0.35">
      <c r="A13" s="7" t="s">
        <v>40</v>
      </c>
      <c r="B13" s="1">
        <v>43703</v>
      </c>
    </row>
    <row r="14" spans="1:2" x14ac:dyDescent="0.35">
      <c r="A14" s="7" t="s">
        <v>67</v>
      </c>
      <c r="B14" s="1">
        <v>43703</v>
      </c>
    </row>
    <row r="15" spans="1:2" x14ac:dyDescent="0.35">
      <c r="A15" s="7" t="s">
        <v>41</v>
      </c>
      <c r="B15" s="1">
        <v>43703</v>
      </c>
    </row>
    <row r="16" spans="1:2" x14ac:dyDescent="0.35">
      <c r="A16" s="7" t="s">
        <v>59</v>
      </c>
      <c r="B16" s="1">
        <v>43703</v>
      </c>
    </row>
    <row r="17" spans="1:2" x14ac:dyDescent="0.35">
      <c r="A17" s="7" t="s">
        <v>61</v>
      </c>
      <c r="B17" s="1">
        <v>43703</v>
      </c>
    </row>
    <row r="18" spans="1:2" x14ac:dyDescent="0.35">
      <c r="A18" s="8" t="s">
        <v>45</v>
      </c>
      <c r="B18" s="1">
        <v>43703</v>
      </c>
    </row>
    <row r="19" spans="1:2" x14ac:dyDescent="0.35">
      <c r="A19" s="8" t="s">
        <v>64</v>
      </c>
      <c r="B19" s="1">
        <v>43703</v>
      </c>
    </row>
    <row r="20" spans="1:2" x14ac:dyDescent="0.35">
      <c r="A20" s="7" t="s">
        <v>25</v>
      </c>
      <c r="B20" s="1">
        <v>43703</v>
      </c>
    </row>
    <row r="21" spans="1:2" x14ac:dyDescent="0.35">
      <c r="A21" s="7" t="s">
        <v>26</v>
      </c>
      <c r="B21" s="1">
        <v>43703</v>
      </c>
    </row>
    <row r="22" spans="1:2" x14ac:dyDescent="0.35">
      <c r="A22" s="7" t="s">
        <v>27</v>
      </c>
      <c r="B22" s="1">
        <v>43703</v>
      </c>
    </row>
    <row r="23" spans="1:2" x14ac:dyDescent="0.35">
      <c r="A23" s="6" t="s">
        <v>30</v>
      </c>
      <c r="B23" s="1">
        <v>43703</v>
      </c>
    </row>
    <row r="25" spans="1:2" x14ac:dyDescent="0.35">
      <c r="A25" s="6" t="s">
        <v>4</v>
      </c>
      <c r="B25" t="s">
        <v>5</v>
      </c>
    </row>
    <row r="26" spans="1:2" x14ac:dyDescent="0.35">
      <c r="A26" s="7" t="s">
        <v>32</v>
      </c>
      <c r="B26" s="1">
        <v>43660</v>
      </c>
    </row>
    <row r="27" spans="1:2" x14ac:dyDescent="0.35">
      <c r="A27" s="7" t="s">
        <v>49</v>
      </c>
      <c r="B27" s="1">
        <v>43660</v>
      </c>
    </row>
    <row r="28" spans="1:2" x14ac:dyDescent="0.35">
      <c r="A28" s="7" t="s">
        <v>34</v>
      </c>
      <c r="B28" s="1">
        <v>43660</v>
      </c>
    </row>
    <row r="29" spans="1:2" x14ac:dyDescent="0.35">
      <c r="A29" s="8" t="s">
        <v>37</v>
      </c>
      <c r="B29" s="1">
        <v>43660</v>
      </c>
    </row>
    <row r="30" spans="1:2" x14ac:dyDescent="0.35">
      <c r="A30" s="7" t="s">
        <v>54</v>
      </c>
      <c r="B30" s="1">
        <v>43660</v>
      </c>
    </row>
    <row r="31" spans="1:2" x14ac:dyDescent="0.35">
      <c r="A31" s="7" t="s">
        <v>66</v>
      </c>
      <c r="B31" s="1">
        <v>43660</v>
      </c>
    </row>
    <row r="32" spans="1:2" x14ac:dyDescent="0.35">
      <c r="A32" s="7" t="s">
        <v>67</v>
      </c>
      <c r="B32" s="1">
        <v>43660</v>
      </c>
    </row>
    <row r="33" spans="1:2" x14ac:dyDescent="0.35">
      <c r="A33" s="7" t="s">
        <v>60</v>
      </c>
      <c r="B33" s="1">
        <v>43660</v>
      </c>
    </row>
    <row r="34" spans="1:2" x14ac:dyDescent="0.35">
      <c r="A34" s="7" t="s">
        <v>61</v>
      </c>
      <c r="B34" s="1">
        <v>43660</v>
      </c>
    </row>
    <row r="35" spans="1:2" x14ac:dyDescent="0.35">
      <c r="A35" s="8" t="s">
        <v>63</v>
      </c>
      <c r="B35" s="1">
        <v>43660</v>
      </c>
    </row>
    <row r="36" spans="1:2" x14ac:dyDescent="0.35">
      <c r="A36" s="7" t="s">
        <v>27</v>
      </c>
      <c r="B36" s="1">
        <v>43660</v>
      </c>
    </row>
    <row r="37" spans="1:2" x14ac:dyDescent="0.35">
      <c r="A37" s="6" t="s">
        <v>28</v>
      </c>
      <c r="B37" s="1">
        <v>43660</v>
      </c>
    </row>
    <row r="38" spans="1:2" x14ac:dyDescent="0.35">
      <c r="A38" s="6" t="s">
        <v>29</v>
      </c>
      <c r="B38" s="1">
        <v>43660</v>
      </c>
    </row>
    <row r="39" spans="1:2" x14ac:dyDescent="0.35">
      <c r="A39" s="8" t="s">
        <v>53</v>
      </c>
      <c r="B39" s="1">
        <v>43660</v>
      </c>
    </row>
    <row r="40" spans="1:2" x14ac:dyDescent="0.35">
      <c r="A40" s="6" t="s">
        <v>31</v>
      </c>
      <c r="B40" s="1">
        <v>43660</v>
      </c>
    </row>
    <row r="42" spans="1:2" x14ac:dyDescent="0.35">
      <c r="A42" s="6" t="s">
        <v>7</v>
      </c>
      <c r="B42" t="s">
        <v>5</v>
      </c>
    </row>
    <row r="43" spans="1:2" x14ac:dyDescent="0.35">
      <c r="A43" s="7" t="s">
        <v>50</v>
      </c>
      <c r="B43" s="1">
        <v>43618</v>
      </c>
    </row>
    <row r="44" spans="1:2" x14ac:dyDescent="0.35">
      <c r="A44" s="7" t="s">
        <v>51</v>
      </c>
      <c r="B44" s="1">
        <v>43618</v>
      </c>
    </row>
    <row r="45" spans="1:2" x14ac:dyDescent="0.35">
      <c r="A45" s="7" t="s">
        <v>52</v>
      </c>
      <c r="B45" s="1">
        <v>43618</v>
      </c>
    </row>
    <row r="46" spans="1:2" x14ac:dyDescent="0.35">
      <c r="A46" s="7" t="s">
        <v>34</v>
      </c>
      <c r="B46" s="1">
        <v>43618</v>
      </c>
    </row>
    <row r="47" spans="1:2" x14ac:dyDescent="0.35">
      <c r="A47" s="8" t="s">
        <v>35</v>
      </c>
      <c r="B47" s="1">
        <v>43618</v>
      </c>
    </row>
    <row r="48" spans="1:2" x14ac:dyDescent="0.35">
      <c r="A48" s="7" t="s">
        <v>41</v>
      </c>
      <c r="B48" s="1">
        <v>43618</v>
      </c>
    </row>
    <row r="49" spans="1:2" x14ac:dyDescent="0.35">
      <c r="A49" s="7" t="s">
        <v>42</v>
      </c>
      <c r="B49" s="1">
        <v>43618</v>
      </c>
    </row>
    <row r="50" spans="1:2" x14ac:dyDescent="0.35">
      <c r="A50" s="7" t="s">
        <v>59</v>
      </c>
      <c r="B50" s="1">
        <v>43618</v>
      </c>
    </row>
    <row r="51" spans="1:2" x14ac:dyDescent="0.35">
      <c r="A51" s="7" t="s">
        <v>60</v>
      </c>
      <c r="B51" s="1">
        <v>43618</v>
      </c>
    </row>
    <row r="52" spans="1:2" x14ac:dyDescent="0.35">
      <c r="A52" s="7" t="s">
        <v>43</v>
      </c>
      <c r="B52" s="1">
        <v>43618</v>
      </c>
    </row>
    <row r="53" spans="1:2" x14ac:dyDescent="0.35">
      <c r="A53" s="7" t="s">
        <v>61</v>
      </c>
      <c r="B53" s="1">
        <v>43618</v>
      </c>
    </row>
    <row r="54" spans="1:2" x14ac:dyDescent="0.35">
      <c r="A54" s="7" t="s">
        <v>40</v>
      </c>
      <c r="B54" s="1">
        <v>43618</v>
      </c>
    </row>
    <row r="55" spans="1:2" x14ac:dyDescent="0.35">
      <c r="A55" s="8" t="s">
        <v>46</v>
      </c>
      <c r="B55" s="1">
        <v>43618</v>
      </c>
    </row>
    <row r="56" spans="1:2" x14ac:dyDescent="0.35">
      <c r="A56" s="8" t="s">
        <v>64</v>
      </c>
      <c r="B56" s="1">
        <v>43618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0CE99-65F8-42A8-87B2-154F0CB1CA16}">
  <dimension ref="A1:B62"/>
  <sheetViews>
    <sheetView workbookViewId="0">
      <selection activeCell="B1" sqref="B1"/>
    </sheetView>
  </sheetViews>
  <sheetFormatPr defaultRowHeight="14.5" x14ac:dyDescent="0.35"/>
  <cols>
    <col min="1" max="1" width="44.90625" style="6" bestFit="1" customWidth="1"/>
    <col min="2" max="2" width="9.7265625" bestFit="1" customWidth="1"/>
  </cols>
  <sheetData>
    <row r="1" spans="1:2" x14ac:dyDescent="0.35">
      <c r="A1" s="6" t="s">
        <v>8</v>
      </c>
      <c r="B1" t="s">
        <v>5</v>
      </c>
    </row>
    <row r="2" spans="1:2" x14ac:dyDescent="0.35">
      <c r="A2" s="7" t="s">
        <v>47</v>
      </c>
      <c r="B2" s="1">
        <v>43521</v>
      </c>
    </row>
    <row r="3" spans="1:2" x14ac:dyDescent="0.35">
      <c r="A3" s="7" t="s">
        <v>32</v>
      </c>
      <c r="B3" s="1">
        <v>43521</v>
      </c>
    </row>
    <row r="4" spans="1:2" x14ac:dyDescent="0.35">
      <c r="A4" s="7" t="s">
        <v>52</v>
      </c>
      <c r="B4" s="1">
        <v>43521</v>
      </c>
    </row>
    <row r="5" spans="1:2" x14ac:dyDescent="0.35">
      <c r="A5" s="8" t="s">
        <v>36</v>
      </c>
      <c r="B5" s="1">
        <v>43521</v>
      </c>
    </row>
    <row r="6" spans="1:2" x14ac:dyDescent="0.35">
      <c r="A6" s="8" t="s">
        <v>38</v>
      </c>
      <c r="B6" s="1">
        <v>43521</v>
      </c>
    </row>
    <row r="7" spans="1:2" x14ac:dyDescent="0.35">
      <c r="A7" s="7" t="s">
        <v>65</v>
      </c>
      <c r="B7" s="1">
        <v>43521</v>
      </c>
    </row>
    <row r="8" spans="1:2" x14ac:dyDescent="0.35">
      <c r="A8" s="7" t="s">
        <v>66</v>
      </c>
      <c r="B8" s="1">
        <v>43521</v>
      </c>
    </row>
    <row r="9" spans="1:2" x14ac:dyDescent="0.35">
      <c r="A9" s="7" t="s">
        <v>39</v>
      </c>
      <c r="B9" s="1">
        <v>43521</v>
      </c>
    </row>
    <row r="10" spans="1:2" x14ac:dyDescent="0.35">
      <c r="A10" s="7" t="s">
        <v>67</v>
      </c>
      <c r="B10" s="1">
        <v>43521</v>
      </c>
    </row>
    <row r="11" spans="1:2" x14ac:dyDescent="0.35">
      <c r="A11" s="7" t="s">
        <v>60</v>
      </c>
      <c r="B11" s="1">
        <v>43521</v>
      </c>
    </row>
    <row r="12" spans="1:2" x14ac:dyDescent="0.35">
      <c r="A12" s="8" t="s">
        <v>44</v>
      </c>
      <c r="B12" s="1">
        <v>43521</v>
      </c>
    </row>
    <row r="14" spans="1:2" x14ac:dyDescent="0.35">
      <c r="A14" s="6" t="s">
        <v>9</v>
      </c>
      <c r="B14" t="s">
        <v>5</v>
      </c>
    </row>
    <row r="15" spans="1:2" x14ac:dyDescent="0.35">
      <c r="A15" s="7" t="s">
        <v>48</v>
      </c>
      <c r="B15" s="1">
        <v>43512</v>
      </c>
    </row>
    <row r="16" spans="1:2" x14ac:dyDescent="0.35">
      <c r="A16" s="7" t="s">
        <v>49</v>
      </c>
      <c r="B16" s="1">
        <v>43512</v>
      </c>
    </row>
    <row r="17" spans="1:2" x14ac:dyDescent="0.35">
      <c r="A17" s="7" t="s">
        <v>50</v>
      </c>
      <c r="B17" s="1">
        <v>43512</v>
      </c>
    </row>
    <row r="18" spans="1:2" x14ac:dyDescent="0.35">
      <c r="A18" s="7" t="s">
        <v>51</v>
      </c>
      <c r="B18" s="1">
        <v>43512</v>
      </c>
    </row>
    <row r="19" spans="1:2" x14ac:dyDescent="0.35">
      <c r="A19" s="7" t="s">
        <v>52</v>
      </c>
      <c r="B19" s="1">
        <v>43512</v>
      </c>
    </row>
    <row r="20" spans="1:2" x14ac:dyDescent="0.35">
      <c r="A20" s="7" t="s">
        <v>34</v>
      </c>
      <c r="B20" s="1">
        <v>43512</v>
      </c>
    </row>
    <row r="21" spans="1:2" x14ac:dyDescent="0.35">
      <c r="A21" s="8" t="s">
        <v>35</v>
      </c>
      <c r="B21" s="1">
        <v>43512</v>
      </c>
    </row>
    <row r="22" spans="1:2" x14ac:dyDescent="0.35">
      <c r="A22" s="8" t="s">
        <v>38</v>
      </c>
      <c r="B22" s="1">
        <v>43512</v>
      </c>
    </row>
    <row r="23" spans="1:2" x14ac:dyDescent="0.35">
      <c r="A23" s="7" t="s">
        <v>43</v>
      </c>
      <c r="B23" s="1">
        <v>43512</v>
      </c>
    </row>
    <row r="24" spans="1:2" x14ac:dyDescent="0.35">
      <c r="A24" s="8" t="s">
        <v>62</v>
      </c>
      <c r="B24" s="1">
        <v>43512</v>
      </c>
    </row>
    <row r="26" spans="1:2" x14ac:dyDescent="0.35">
      <c r="A26" s="6" t="s">
        <v>10</v>
      </c>
      <c r="B26" t="s">
        <v>5</v>
      </c>
    </row>
    <row r="27" spans="1:2" x14ac:dyDescent="0.35">
      <c r="A27" s="7" t="s">
        <v>55</v>
      </c>
      <c r="B27" s="1">
        <v>43491</v>
      </c>
    </row>
    <row r="28" spans="1:2" x14ac:dyDescent="0.35">
      <c r="A28" s="7" t="s">
        <v>67</v>
      </c>
      <c r="B28" s="1">
        <v>43491</v>
      </c>
    </row>
    <row r="29" spans="1:2" x14ac:dyDescent="0.35">
      <c r="A29" s="7" t="s">
        <v>60</v>
      </c>
      <c r="B29" s="1">
        <v>43491</v>
      </c>
    </row>
    <row r="30" spans="1:2" x14ac:dyDescent="0.35">
      <c r="A30" s="7" t="s">
        <v>43</v>
      </c>
      <c r="B30" s="1">
        <v>43491</v>
      </c>
    </row>
    <row r="31" spans="1:2" x14ac:dyDescent="0.35">
      <c r="A31" s="8" t="s">
        <v>63</v>
      </c>
      <c r="B31" s="1">
        <v>43491</v>
      </c>
    </row>
    <row r="32" spans="1:2" x14ac:dyDescent="0.35">
      <c r="A32" s="8" t="s">
        <v>46</v>
      </c>
      <c r="B32" s="1">
        <v>43491</v>
      </c>
    </row>
    <row r="33" spans="1:2" x14ac:dyDescent="0.35">
      <c r="A33" s="7" t="s">
        <v>19</v>
      </c>
      <c r="B33" s="1">
        <v>43491</v>
      </c>
    </row>
    <row r="35" spans="1:2" x14ac:dyDescent="0.35">
      <c r="A35" s="6" t="s">
        <v>11</v>
      </c>
      <c r="B35" t="s">
        <v>5</v>
      </c>
    </row>
    <row r="36" spans="1:2" x14ac:dyDescent="0.35">
      <c r="A36" s="7" t="s">
        <v>20</v>
      </c>
      <c r="B36" s="1">
        <v>43481</v>
      </c>
    </row>
    <row r="37" spans="1:2" x14ac:dyDescent="0.35">
      <c r="A37" s="7" t="s">
        <v>21</v>
      </c>
      <c r="B37" s="1">
        <v>43481</v>
      </c>
    </row>
    <row r="38" spans="1:2" x14ac:dyDescent="0.35">
      <c r="A38" s="7" t="s">
        <v>22</v>
      </c>
      <c r="B38" s="1">
        <v>43481</v>
      </c>
    </row>
    <row r="39" spans="1:2" x14ac:dyDescent="0.35">
      <c r="A39" s="7" t="s">
        <v>23</v>
      </c>
      <c r="B39" s="1">
        <v>43481</v>
      </c>
    </row>
    <row r="40" spans="1:2" x14ac:dyDescent="0.35">
      <c r="A40" s="7" t="s">
        <v>24</v>
      </c>
      <c r="B40" s="1">
        <v>43481</v>
      </c>
    </row>
    <row r="41" spans="1:2" x14ac:dyDescent="0.35">
      <c r="A41" s="8" t="s">
        <v>37</v>
      </c>
      <c r="B41" s="1">
        <v>43481</v>
      </c>
    </row>
    <row r="42" spans="1:2" x14ac:dyDescent="0.35">
      <c r="A42" s="8" t="s">
        <v>33</v>
      </c>
      <c r="B42" s="1">
        <v>43481</v>
      </c>
    </row>
    <row r="43" spans="1:2" x14ac:dyDescent="0.35">
      <c r="A43" s="8" t="s">
        <v>38</v>
      </c>
      <c r="B43" s="1">
        <v>43481</v>
      </c>
    </row>
    <row r="44" spans="1:2" x14ac:dyDescent="0.35">
      <c r="A44" s="7" t="s">
        <v>13</v>
      </c>
      <c r="B44" s="1">
        <v>43481</v>
      </c>
    </row>
    <row r="45" spans="1:2" x14ac:dyDescent="0.35">
      <c r="A45" s="7" t="s">
        <v>14</v>
      </c>
      <c r="B45" s="1">
        <v>43481</v>
      </c>
    </row>
    <row r="46" spans="1:2" x14ac:dyDescent="0.35">
      <c r="A46" s="7" t="s">
        <v>15</v>
      </c>
      <c r="B46" s="1">
        <v>43481</v>
      </c>
    </row>
    <row r="48" spans="1:2" x14ac:dyDescent="0.35">
      <c r="A48" s="6" t="s">
        <v>12</v>
      </c>
      <c r="B48" t="s">
        <v>5</v>
      </c>
    </row>
    <row r="49" spans="1:2" x14ac:dyDescent="0.35">
      <c r="A49" s="7" t="s">
        <v>16</v>
      </c>
      <c r="B49" s="1">
        <v>43460</v>
      </c>
    </row>
    <row r="50" spans="1:2" x14ac:dyDescent="0.35">
      <c r="A50" s="7" t="s">
        <v>17</v>
      </c>
      <c r="B50" s="1">
        <v>43460</v>
      </c>
    </row>
    <row r="51" spans="1:2" x14ac:dyDescent="0.35">
      <c r="A51" s="7" t="s">
        <v>52</v>
      </c>
      <c r="B51" s="1">
        <v>43460</v>
      </c>
    </row>
    <row r="52" spans="1:2" x14ac:dyDescent="0.35">
      <c r="A52" s="7" t="s">
        <v>39</v>
      </c>
      <c r="B52" s="1">
        <v>43460</v>
      </c>
    </row>
    <row r="53" spans="1:2" x14ac:dyDescent="0.35">
      <c r="A53" s="7" t="s">
        <v>40</v>
      </c>
      <c r="B53" s="1">
        <v>43460</v>
      </c>
    </row>
    <row r="54" spans="1:2" x14ac:dyDescent="0.35">
      <c r="A54" s="7" t="s">
        <v>57</v>
      </c>
      <c r="B54" s="1">
        <v>43460</v>
      </c>
    </row>
    <row r="55" spans="1:2" x14ac:dyDescent="0.35">
      <c r="A55" s="7" t="s">
        <v>67</v>
      </c>
      <c r="B55" s="1">
        <v>43460</v>
      </c>
    </row>
    <row r="56" spans="1:2" x14ac:dyDescent="0.35">
      <c r="A56" s="7" t="s">
        <v>58</v>
      </c>
      <c r="B56" s="1">
        <v>43460</v>
      </c>
    </row>
    <row r="57" spans="1:2" x14ac:dyDescent="0.35">
      <c r="A57" s="7" t="s">
        <v>18</v>
      </c>
      <c r="B57" s="1">
        <v>43460</v>
      </c>
    </row>
    <row r="58" spans="1:2" x14ac:dyDescent="0.35">
      <c r="A58" s="7" t="s">
        <v>61</v>
      </c>
      <c r="B58" s="1">
        <v>43460</v>
      </c>
    </row>
    <row r="59" spans="1:2" x14ac:dyDescent="0.35">
      <c r="A59" s="8" t="s">
        <v>44</v>
      </c>
      <c r="B59" s="1">
        <v>43460</v>
      </c>
    </row>
    <row r="60" spans="1:2" x14ac:dyDescent="0.35">
      <c r="A60" s="7" t="s">
        <v>19</v>
      </c>
      <c r="B60" s="1">
        <v>43460</v>
      </c>
    </row>
    <row r="61" spans="1:2" x14ac:dyDescent="0.35">
      <c r="A61" s="7" t="s">
        <v>20</v>
      </c>
      <c r="B61" s="1">
        <v>43460</v>
      </c>
    </row>
    <row r="62" spans="1:2" x14ac:dyDescent="0.35">
      <c r="A62" s="7" t="s">
        <v>23</v>
      </c>
      <c r="B62" s="1">
        <v>43460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Список сотрудников</vt:lpstr>
      <vt:lpstr>Прошли обучение летом</vt:lpstr>
      <vt:lpstr>Прошли обучение зимой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 Maslennikov</dc:creator>
  <cp:lastModifiedBy>Acer</cp:lastModifiedBy>
  <dcterms:created xsi:type="dcterms:W3CDTF">2018-09-15T07:22:45Z</dcterms:created>
  <dcterms:modified xsi:type="dcterms:W3CDTF">2021-11-06T22:58:36Z</dcterms:modified>
</cp:coreProperties>
</file>