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charts/chart3.xml" ContentType="application/vnd.openxmlformats-officedocument.drawingml.char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sheets/_rels/sheet3.xml.rels" ContentType="application/vnd.openxmlformats-package.relationships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3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Sheet1" sheetId="1" state="visible" r:id="rId2"/>
    <sheet name="Sheet2" sheetId="2" state="visible" r:id="rId3"/>
    <sheet name="Sheet3" sheetId="3" state="visible" r:id="rId4"/>
  </sheets>
  <definedNames>
    <definedName function="false" hidden="true" localSheetId="1" name="_xlnm._FilterDatabase" vbProcedure="false">Sheet2!$N$1:$N$10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<sst xmlns="http://schemas.openxmlformats.org/spreadsheetml/2006/main" count="49" uniqueCount="26">
  <si>
    <t xml:space="preserve">Нарахування заробітної плати</t>
  </si>
  <si>
    <t xml:space="preserve">П.І.Б.</t>
  </si>
  <si>
    <t xml:space="preserve">Ставка (грн.)</t>
  </si>
  <si>
    <t xml:space="preserve">Стаж роботи</t>
  </si>
  <si>
    <t xml:space="preserve">Кількість робочих днів за місяць</t>
  </si>
  <si>
    <t xml:space="preserve">Вартість одного робочого дня</t>
  </si>
  <si>
    <t xml:space="preserve">Кількість відпрацьованних днів</t>
  </si>
  <si>
    <t xml:space="preserve">Кількість днів за лікарняними</t>
  </si>
  <si>
    <t xml:space="preserve">Нарахування за відпрацьовані дні</t>
  </si>
  <si>
    <t xml:space="preserve">Нарахування за лікарняні дні</t>
  </si>
  <si>
    <t xml:space="preserve">Класне керівництво</t>
  </si>
  <si>
    <t xml:space="preserve">Доплата за класне керівництво</t>
  </si>
  <si>
    <t xml:space="preserve">Всього нараховано</t>
  </si>
  <si>
    <t xml:space="preserve">Податки</t>
  </si>
  <si>
    <t xml:space="preserve">До видачі</t>
  </si>
  <si>
    <t xml:space="preserve">Балаганов О.В.</t>
  </si>
  <si>
    <t xml:space="preserve">Голохвастов К.</t>
  </si>
  <si>
    <t xml:space="preserve">Грицацуєва Н.</t>
  </si>
  <si>
    <t xml:space="preserve">Коваль А.М.</t>
  </si>
  <si>
    <t xml:space="preserve">Ящишин М.К.</t>
  </si>
  <si>
    <t xml:space="preserve">Павлюк С.Т.</t>
  </si>
  <si>
    <t xml:space="preserve">Оніщук Т.М.</t>
  </si>
  <si>
    <t xml:space="preserve">Сандул Л.Ф.</t>
  </si>
  <si>
    <t xml:space="preserve">Всього</t>
  </si>
  <si>
    <t xml:space="preserve">x</t>
  </si>
  <si>
    <t xml:space="preserve">y(x)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</si>
</sst>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\ [$грн.-422];[RED]\-#,##0.00\ [$грн.-422]"/>
    <numFmt numFmtId="166" formatCode="#,##0.00\ [$грн.-422];[RED]\-#,##0.00\ [$грн.-422]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  <font>
      <sz val="13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C5000B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458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Зарплата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004586"/>
            </a:solidFill>
            <a:ln>
              <a:noFill/>
            </a:ln>
          </c:spPr>
          <c:invertIfNegative val="0"/>
          <c:dLbls>
            <c:numFmt formatCode="#,##0.00\ [$грн.-422];[RED]\-#,##0.00\ [$грн.-422]" sourceLinked="1"/>
            <c:dLblPos val="outEnd"/>
            <c:showLegendKey val="0"/>
            <c:showVal val="0"/>
            <c:showCatName val="0"/>
            <c:showSerName val="0"/>
            <c:showPercent val="0"/>
            <c:showLeaderLines val="0"/>
          </c:dLbls>
          <c:cat>
            <c:strRef>
              <c:f>Sheet1!$A$3:$A$10</c:f>
              <c:strCache>
                <c:ptCount val="8"/>
                <c:pt idx="0">
                  <c:v>Балаганов О.В.</c:v>
                </c:pt>
                <c:pt idx="1">
                  <c:v>Голохвастов К.</c:v>
                </c:pt>
                <c:pt idx="2">
                  <c:v>Грицацуєва Н.</c:v>
                </c:pt>
                <c:pt idx="3">
                  <c:v>Коваль А.М.</c:v>
                </c:pt>
                <c:pt idx="4">
                  <c:v>Ящишин М.К.</c:v>
                </c:pt>
                <c:pt idx="5">
                  <c:v>Павлюк С.Т.</c:v>
                </c:pt>
                <c:pt idx="6">
                  <c:v>Оніщук Т.М.</c:v>
                </c:pt>
                <c:pt idx="7">
                  <c:v>Сандул Л.Ф.</c:v>
                </c:pt>
              </c:strCache>
            </c:strRef>
          </c:cat>
          <c:val>
            <c:numRef>
              <c:f>Sheet1!$N$3:$N$10</c:f>
              <c:numCache>
                <c:formatCode>General</c:formatCode>
                <c:ptCount val="8"/>
                <c:pt idx="0">
                  <c:v>1058.37391304348</c:v>
                </c:pt>
                <c:pt idx="1">
                  <c:v>779.52</c:v>
                </c:pt>
                <c:pt idx="2">
                  <c:v>786.404347826087</c:v>
                </c:pt>
                <c:pt idx="3">
                  <c:v>974.4</c:v>
                </c:pt>
                <c:pt idx="4">
                  <c:v>1113.6</c:v>
                </c:pt>
                <c:pt idx="5">
                  <c:v>774.3</c:v>
                </c:pt>
                <c:pt idx="6">
                  <c:v>1104.9</c:v>
                </c:pt>
                <c:pt idx="7">
                  <c:v>1087.5</c:v>
                </c:pt>
              </c:numCache>
            </c:numRef>
          </c:val>
        </c:ser>
        <c:gapWidth val="100"/>
        <c:overlap val="0"/>
        <c:axId val="17643416"/>
        <c:axId val="61626745"/>
      </c:barChart>
      <c:catAx>
        <c:axId val="1764341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П.І.Б.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61626745"/>
        <c:crosses val="autoZero"/>
        <c:auto val="1"/>
        <c:lblAlgn val="ctr"/>
        <c:lblOffset val="100"/>
      </c:catAx>
      <c:valAx>
        <c:axId val="61626745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До видачі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#,##0.00\ [$грн.-422];[RED]\-#,##0.00\ [$грн.-422]" sourceLinked="0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17643416"/>
        <c:crosses val="autoZero"/>
      </c:valAx>
      <c:spPr>
        <a:noFill/>
        <a:ln>
          <a:solidFill>
            <a:srgbClr val="b3b3b3"/>
          </a:solidFill>
        </a:ln>
      </c:spPr>
    </c:plotArea>
    <c:plotVisOnly val="1"/>
    <c:dispBlanksAs val="gap"/>
  </c:chart>
  <c:spPr>
    <a:solidFill>
      <a:srgbClr val="ffffff"/>
    </a:solidFill>
    <a:ln>
      <a:noFill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300" spc="-1" strike="noStrike">
                <a:latin typeface="Arial"/>
              </a:defRPr>
            </a:pPr>
            <a:r>
              <a:rPr b="0" sz="1300" spc="-1" strike="noStrike">
                <a:latin typeface="Arial"/>
              </a:rPr>
              <a:t>Зарплата: до та після податків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Sheet1!$A$1</c:f>
              <c:strCache>
                <c:ptCount val="1"/>
                <c:pt idx="0">
                  <c:v>Нарахування заробітної плати</c:v>
                </c:pt>
              </c:strCache>
            </c:strRef>
          </c:tx>
          <c:spPr>
            <a:solidFill>
              <a:srgbClr val="c5000b"/>
            </a:solidFill>
            <a:ln>
              <a:noFill/>
            </a:ln>
          </c:spPr>
          <c:invertIfNegative val="0"/>
          <c:dLbls>
            <c:numFmt formatCode="#,##0.00\ [$грн.-422];[RED]\-#,##0.00\ [$грн.-422]" sourceLinked="1"/>
            <c:showLegendKey val="0"/>
            <c:showVal val="0"/>
            <c:showCatName val="0"/>
            <c:showSerName val="0"/>
            <c:showPercent val="0"/>
            <c:showLeaderLines val="0"/>
          </c:dLbls>
          <c:cat>
            <c:strRef>
              <c:f>Sheet1!$A$3:$A$10</c:f>
              <c:strCache>
                <c:ptCount val="8"/>
                <c:pt idx="0">
                  <c:v>Балаганов О.В.</c:v>
                </c:pt>
                <c:pt idx="1">
                  <c:v>Голохвастов К.</c:v>
                </c:pt>
                <c:pt idx="2">
                  <c:v>Грицацуєва Н.</c:v>
                </c:pt>
                <c:pt idx="3">
                  <c:v>Коваль А.М.</c:v>
                </c:pt>
                <c:pt idx="4">
                  <c:v>Ящишин М.К.</c:v>
                </c:pt>
                <c:pt idx="5">
                  <c:v>Павлюк С.Т.</c:v>
                </c:pt>
                <c:pt idx="6">
                  <c:v>Оніщук Т.М.</c:v>
                </c:pt>
                <c:pt idx="7">
                  <c:v>Сандул Л.Ф.</c:v>
                </c:pt>
              </c:strCache>
            </c:strRef>
          </c:cat>
          <c:val>
            <c:numRef>
              <c:f>Sheet1!$L$3:$L$10</c:f>
              <c:numCache>
                <c:formatCode>General</c:formatCode>
                <c:ptCount val="8"/>
                <c:pt idx="0">
                  <c:v>1216.52173913044</c:v>
                </c:pt>
                <c:pt idx="1">
                  <c:v>896</c:v>
                </c:pt>
                <c:pt idx="2">
                  <c:v>903.913043478261</c:v>
                </c:pt>
                <c:pt idx="3">
                  <c:v>1120</c:v>
                </c:pt>
                <c:pt idx="4">
                  <c:v>1280</c:v>
                </c:pt>
                <c:pt idx="5">
                  <c:v>890</c:v>
                </c:pt>
                <c:pt idx="6">
                  <c:v>1270</c:v>
                </c:pt>
                <c:pt idx="7">
                  <c:v>1250</c:v>
                </c:pt>
              </c:numCache>
            </c:numRef>
          </c:val>
        </c:ser>
        <c:ser>
          <c:idx val="1"/>
          <c:order val="1"/>
          <c:tx>
            <c:strRef>
              <c:f>Sheet1!$A$1</c:f>
              <c:strCache>
                <c:ptCount val="1"/>
                <c:pt idx="0">
                  <c:v>Нарахування заробітної плати</c:v>
                </c:pt>
              </c:strCache>
            </c:strRef>
          </c:tx>
          <c:spPr>
            <a:solidFill>
              <a:srgbClr val="004586"/>
            </a:solidFill>
            <a:ln>
              <a:noFill/>
            </a:ln>
          </c:spPr>
          <c:invertIfNegative val="0"/>
          <c:dLbls>
            <c:numFmt formatCode="#,##0.00\ [$грн.-422];[RED]\-#,##0.00\ [$грн.-422]" sourceLinked="1"/>
            <c:showLegendKey val="0"/>
            <c:showVal val="0"/>
            <c:showCatName val="0"/>
            <c:showSerName val="0"/>
            <c:showPercent val="0"/>
            <c:showLeaderLines val="0"/>
          </c:dLbls>
          <c:cat>
            <c:strRef>
              <c:f>Sheet1!$A$3:$A$10</c:f>
              <c:strCache>
                <c:ptCount val="8"/>
                <c:pt idx="0">
                  <c:v>Балаганов О.В.</c:v>
                </c:pt>
                <c:pt idx="1">
                  <c:v>Голохвастов К.</c:v>
                </c:pt>
                <c:pt idx="2">
                  <c:v>Грицацуєва Н.</c:v>
                </c:pt>
                <c:pt idx="3">
                  <c:v>Коваль А.М.</c:v>
                </c:pt>
                <c:pt idx="4">
                  <c:v>Ящишин М.К.</c:v>
                </c:pt>
                <c:pt idx="5">
                  <c:v>Павлюк С.Т.</c:v>
                </c:pt>
                <c:pt idx="6">
                  <c:v>Оніщук Т.М.</c:v>
                </c:pt>
                <c:pt idx="7">
                  <c:v>Сандул Л.Ф.</c:v>
                </c:pt>
              </c:strCache>
            </c:strRef>
          </c:cat>
          <c:val>
            <c:numRef>
              <c:f>Sheet1!$N$3:$N$10</c:f>
              <c:numCache>
                <c:formatCode>General</c:formatCode>
                <c:ptCount val="8"/>
                <c:pt idx="0">
                  <c:v>1058.37391304348</c:v>
                </c:pt>
                <c:pt idx="1">
                  <c:v>779.52</c:v>
                </c:pt>
                <c:pt idx="2">
                  <c:v>786.404347826087</c:v>
                </c:pt>
                <c:pt idx="3">
                  <c:v>974.4</c:v>
                </c:pt>
                <c:pt idx="4">
                  <c:v>1113.6</c:v>
                </c:pt>
                <c:pt idx="5">
                  <c:v>774.3</c:v>
                </c:pt>
                <c:pt idx="6">
                  <c:v>1104.9</c:v>
                </c:pt>
                <c:pt idx="7">
                  <c:v>1087.5</c:v>
                </c:pt>
              </c:numCache>
            </c:numRef>
          </c:val>
        </c:ser>
        <c:gapWidth val="100"/>
        <c:overlap val="0"/>
        <c:axId val="63315704"/>
        <c:axId val="18643602"/>
      </c:barChart>
      <c:catAx>
        <c:axId val="63315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18643602"/>
        <c:crosses val="autoZero"/>
        <c:auto val="1"/>
        <c:lblAlgn val="ctr"/>
        <c:lblOffset val="100"/>
      </c:catAx>
      <c:valAx>
        <c:axId val="18643602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numFmt formatCode="#,##0.00\ [$грн.-422];[RED]\-#,##0.00\ [$грн.-422]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63315704"/>
        <c:crosses val="autoZero"/>
      </c:valAx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>
      <a:noFill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plotArea>
      <c:lineChart>
        <c:grouping val="standard"/>
        <c:varyColors val="0"/>
        <c:ser>
          <c:idx val="0"/>
          <c:order val="0"/>
          <c:tx>
            <c:strRef>
              <c:f>"y(x)"</c:f>
              <c:strCache>
                <c:ptCount val="1"/>
                <c:pt idx="0">
                  <c:v>y(x)</c:v>
                </c:pt>
              </c:strCache>
            </c:strRef>
          </c:tx>
          <c:spPr>
            <a:solidFill>
              <a:srgbClr val="004586"/>
            </a:solidFill>
            <a:ln w="28800">
              <a:solidFill>
                <a:srgbClr val="004586"/>
              </a:solidFill>
              <a:round/>
            </a:ln>
          </c:spPr>
          <c:marker>
            <c:symbol val="none"/>
          </c:marker>
          <c:dLbls>
            <c:showLegendKey val="0"/>
            <c:showVal val="0"/>
            <c:showCatName val="0"/>
            <c:showSerName val="0"/>
            <c:showPercent val="0"/>
            <c:showLeaderLines val="0"/>
          </c:dLbls>
          <c:val>
            <c:numRef>
              <c:f>Sheet3!$B$2:$B$26</c:f>
              <c:numCache>
                <c:formatCode>General</c:formatCode>
                <c:ptCount val="25"/>
                <c:pt idx="0">
                  <c:v>-6.65028784015712</c:v>
                </c:pt>
                <c:pt idx="1">
                  <c:v>-6.49060735569487</c:v>
                </c:pt>
                <c:pt idx="2">
                  <c:v>-5.42016703682664</c:v>
                </c:pt>
                <c:pt idx="3">
                  <c:v>-3.96342708199957</c:v>
                </c:pt>
                <c:pt idx="4">
                  <c:v>-3.0000097934493</c:v>
                </c:pt>
                <c:pt idx="5">
                  <c:v>-2.95597888911063</c:v>
                </c:pt>
                <c:pt idx="6">
                  <c:v>-3.41211848524176</c:v>
                </c:pt>
                <c:pt idx="7">
                  <c:v>-3.48935824662338</c:v>
                </c:pt>
                <c:pt idx="8">
                  <c:v>-2</c:v>
                </c:pt>
                <c:pt idx="9">
                  <c:v>-5.5</c:v>
                </c:pt>
                <c:pt idx="10">
                  <c:v>-8</c:v>
                </c:pt>
                <c:pt idx="11">
                  <c:v>-9.5</c:v>
                </c:pt>
                <c:pt idx="12">
                  <c:v>-10</c:v>
                </c:pt>
                <c:pt idx="13">
                  <c:v>-9.5</c:v>
                </c:pt>
                <c:pt idx="14">
                  <c:v>-8</c:v>
                </c:pt>
                <c:pt idx="15">
                  <c:v>-5.5</c:v>
                </c:pt>
                <c:pt idx="16">
                  <c:v>-2</c:v>
                </c:pt>
                <c:pt idx="17">
                  <c:v>2.5</c:v>
                </c:pt>
                <c:pt idx="18">
                  <c:v>8</c:v>
                </c:pt>
                <c:pt idx="19">
                  <c:v>14.5</c:v>
                </c:pt>
                <c:pt idx="20">
                  <c:v>22</c:v>
                </c:pt>
                <c:pt idx="21">
                  <c:v>30.5</c:v>
                </c:pt>
                <c:pt idx="22">
                  <c:v>40</c:v>
                </c:pt>
                <c:pt idx="23">
                  <c:v>50.5</c:v>
                </c:pt>
                <c:pt idx="24">
                  <c:v>62</c:v>
                </c:pt>
              </c:numCache>
            </c:numRef>
          </c:val>
          <c:smooth val="0"/>
        </c:ser>
        <c:hiLowLines>
          <c:spPr>
            <a:ln>
              <a:noFill/>
            </a:ln>
          </c:spPr>
        </c:hiLowLines>
        <c:marker val="0"/>
        <c:axId val="54661823"/>
        <c:axId val="25373733"/>
      </c:lineChart>
      <c:catAx>
        <c:axId val="54661823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x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25373733"/>
        <c:crosses val="autoZero"/>
        <c:auto val="1"/>
        <c:lblAlgn val="ctr"/>
        <c:lblOffset val="100"/>
      </c:catAx>
      <c:valAx>
        <c:axId val="25373733"/>
        <c:scaling>
          <c:orientation val="minMax"/>
        </c:scaling>
        <c:delete val="0"/>
        <c:axPos val="l"/>
        <c:majorGridlines>
          <c:spPr>
            <a:ln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b="0" sz="900" spc="-1" strike="noStrike">
                    <a:latin typeface="Arial"/>
                  </a:defRPr>
                </a:pPr>
                <a:r>
                  <a:rPr b="0" sz="900" spc="-1" strike="noStrike">
                    <a:latin typeface="Arial"/>
                  </a:rPr>
                  <a:t>y</a:t>
                </a:r>
              </a:p>
            </c:rich>
          </c:tx>
          <c:overlay val="0"/>
          <c:spPr>
            <a:noFill/>
            <a:ln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>
            <a:solidFill>
              <a:srgbClr val="b3b3b3"/>
            </a:solidFill>
          </a:ln>
        </c:spPr>
        <c:txPr>
          <a:bodyPr/>
          <a:lstStyle/>
          <a:p>
            <a:pPr>
              <a:defRPr b="0" sz="1000" spc="-1" strike="noStrike">
                <a:latin typeface="Arial"/>
              </a:defRPr>
            </a:pPr>
          </a:p>
        </c:txPr>
        <c:crossAx val="54661823"/>
        <c:crosses val="autoZero"/>
        <c:crossBetween val="midCat"/>
      </c:valAx>
      <c:spPr>
        <a:noFill/>
        <a:ln>
          <a:solidFill>
            <a:srgbClr val="b3b3b3"/>
          </a:solidFill>
        </a:ln>
      </c:spPr>
    </c:plotArea>
    <c:legend>
      <c:legendPos val="r"/>
      <c:overlay val="0"/>
      <c:spPr>
        <a:noFill/>
        <a:ln>
          <a:noFill/>
        </a:ln>
      </c:spPr>
      <c:txPr>
        <a:bodyPr/>
        <a:lstStyle/>
        <a:p>
          <a:pPr>
            <a:defRPr b="0" sz="1000" spc="-1" strike="noStrike">
              <a:latin typeface="Arial"/>
            </a:defRPr>
          </a:pPr>
        </a:p>
      </c:txPr>
    </c:legend>
    <c:plotVisOnly val="1"/>
    <c:dispBlanksAs val="gap"/>
  </c:chart>
  <c:spPr>
    <a:solidFill>
      <a:srgbClr val="ffffff"/>
    </a:solidFill>
    <a:ln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3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-6840</xdr:colOff>
      <xdr:row>11</xdr:row>
      <xdr:rowOff>198000</xdr:rowOff>
    </xdr:from>
    <xdr:to>
      <xdr:col>8</xdr:col>
      <xdr:colOff>486720</xdr:colOff>
      <xdr:row>28</xdr:row>
      <xdr:rowOff>41040</xdr:rowOff>
    </xdr:to>
    <xdr:graphicFrame>
      <xdr:nvGraphicFramePr>
        <xdr:cNvPr id="0" name=""/>
        <xdr:cNvGraphicFramePr/>
      </xdr:nvGraphicFramePr>
      <xdr:xfrm>
        <a:off x="-6840" y="4088520"/>
        <a:ext cx="5762520" cy="32432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36360</xdr:colOff>
      <xdr:row>12</xdr:row>
      <xdr:rowOff>9360</xdr:rowOff>
    </xdr:from>
    <xdr:to>
      <xdr:col>15</xdr:col>
      <xdr:colOff>429120</xdr:colOff>
      <xdr:row>28</xdr:row>
      <xdr:rowOff>48600</xdr:rowOff>
    </xdr:to>
    <xdr:graphicFrame>
      <xdr:nvGraphicFramePr>
        <xdr:cNvPr id="1" name=""/>
        <xdr:cNvGraphicFramePr/>
      </xdr:nvGraphicFramePr>
      <xdr:xfrm>
        <a:off x="6118200" y="4099680"/>
        <a:ext cx="575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16560</xdr:colOff>
      <xdr:row>1</xdr:row>
      <xdr:rowOff>9720</xdr:rowOff>
    </xdr:from>
    <xdr:to>
      <xdr:col>9</xdr:col>
      <xdr:colOff>792720</xdr:colOff>
      <xdr:row>20</xdr:row>
      <xdr:rowOff>100800</xdr:rowOff>
    </xdr:to>
    <xdr:graphicFrame>
      <xdr:nvGraphicFramePr>
        <xdr:cNvPr id="2" name=""/>
        <xdr:cNvGraphicFramePr/>
      </xdr:nvGraphicFramePr>
      <xdr:xfrm>
        <a:off x="2454840" y="172080"/>
        <a:ext cx="5653080" cy="31798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16.3"/>
    <col collapsed="false" customWidth="true" hidden="false" outlineLevel="0" max="2" min="2" style="0" width="13.37"/>
    <col collapsed="false" customWidth="true" hidden="false" outlineLevel="0" max="4" min="3" style="0" width="3.79"/>
    <col collapsed="false" customWidth="true" hidden="false" outlineLevel="0" max="5" min="5" style="0" width="10.6"/>
    <col collapsed="false" customWidth="true" hidden="false" outlineLevel="0" max="6" min="6" style="0" width="3.79"/>
    <col collapsed="false" customWidth="false" hidden="false" outlineLevel="0" max="11" min="7" style="0" width="11.52"/>
    <col collapsed="false" customWidth="true" hidden="false" outlineLevel="0" max="12" min="12" style="0" width="13.89"/>
    <col collapsed="false" customWidth="false" hidden="false" outlineLevel="0" max="13" min="13" style="0" width="11.52"/>
    <col collapsed="false" customWidth="true" hidden="false" outlineLevel="0" max="14" min="14" style="0" width="13.19"/>
    <col collapsed="false" customWidth="true" hidden="false" outlineLevel="0" max="1025" min="15" style="0" width="14.43"/>
  </cols>
  <sheetData>
    <row r="1" customFormat="false" ht="13.8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="3" customFormat="true" ht="166.4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customFormat="false" ht="13.8" hidden="false" customHeight="false" outlineLevel="0" collapsed="false">
      <c r="A3" s="4" t="s">
        <v>15</v>
      </c>
      <c r="B3" s="5" t="n">
        <v>1000</v>
      </c>
      <c r="C3" s="4" t="n">
        <v>5</v>
      </c>
      <c r="D3" s="4" t="n">
        <v>23</v>
      </c>
      <c r="E3" s="6" t="n">
        <f aca="false">B3/D3</f>
        <v>43.4782608695652</v>
      </c>
      <c r="F3" s="7" t="n">
        <f aca="false">D3-G3</f>
        <v>18</v>
      </c>
      <c r="G3" s="4" t="n">
        <v>5</v>
      </c>
      <c r="H3" s="6" t="n">
        <f aca="false">E3*F3</f>
        <v>782.608695652174</v>
      </c>
      <c r="I3" s="8" t="n">
        <f aca="false">IF(C3&lt;=12,0.8,1)*E3*G3</f>
        <v>173.913043478261</v>
      </c>
      <c r="J3" s="4" t="n">
        <v>1</v>
      </c>
      <c r="K3" s="6" t="n">
        <f aca="false">J3*260</f>
        <v>260</v>
      </c>
      <c r="L3" s="6" t="n">
        <f aca="false">H3+I3+K3</f>
        <v>1216.52173913044</v>
      </c>
      <c r="M3" s="6" t="n">
        <f aca="false">0.13*L3</f>
        <v>158.147826086957</v>
      </c>
      <c r="N3" s="6" t="n">
        <f aca="false">L3-M3</f>
        <v>1058.37391304348</v>
      </c>
    </row>
    <row r="4" customFormat="false" ht="13.8" hidden="false" customHeight="false" outlineLevel="0" collapsed="false">
      <c r="A4" s="4" t="s">
        <v>16</v>
      </c>
      <c r="B4" s="5" t="n">
        <v>920</v>
      </c>
      <c r="C4" s="4" t="n">
        <v>12</v>
      </c>
      <c r="D4" s="4" t="n">
        <v>23</v>
      </c>
      <c r="E4" s="6" t="n">
        <f aca="false">B4/D4</f>
        <v>40</v>
      </c>
      <c r="F4" s="7" t="n">
        <f aca="false">D4-G4</f>
        <v>20</v>
      </c>
      <c r="G4" s="4" t="n">
        <v>3</v>
      </c>
      <c r="H4" s="6" t="n">
        <f aca="false">E4*F4</f>
        <v>800</v>
      </c>
      <c r="I4" s="6" t="n">
        <f aca="false">IF(C4&lt;=12,0.8,1)*E4*G4</f>
        <v>96</v>
      </c>
      <c r="J4" s="4" t="n">
        <v>0</v>
      </c>
      <c r="K4" s="6" t="n">
        <f aca="false">J4*260</f>
        <v>0</v>
      </c>
      <c r="L4" s="6" t="n">
        <f aca="false">H4+I4+K4</f>
        <v>896</v>
      </c>
      <c r="M4" s="6" t="n">
        <f aca="false">0.13*L4</f>
        <v>116.48</v>
      </c>
      <c r="N4" s="6" t="n">
        <f aca="false">L4-M4</f>
        <v>779.52</v>
      </c>
    </row>
    <row r="5" customFormat="false" ht="13.8" hidden="false" customHeight="false" outlineLevel="0" collapsed="false">
      <c r="A5" s="4" t="s">
        <v>17</v>
      </c>
      <c r="B5" s="5" t="n">
        <v>990</v>
      </c>
      <c r="C5" s="4" t="n">
        <v>7</v>
      </c>
      <c r="D5" s="4" t="n">
        <v>23</v>
      </c>
      <c r="E5" s="6" t="n">
        <f aca="false">B5/D5</f>
        <v>43.0434782608696</v>
      </c>
      <c r="F5" s="7" t="n">
        <f aca="false">D5-G5</f>
        <v>13</v>
      </c>
      <c r="G5" s="4" t="n">
        <v>10</v>
      </c>
      <c r="H5" s="6" t="n">
        <f aca="false">E5*F5</f>
        <v>559.565217391304</v>
      </c>
      <c r="I5" s="6" t="n">
        <f aca="false">IF(C5&lt;=12,0.8,1)*E5*G5</f>
        <v>344.347826086956</v>
      </c>
      <c r="J5" s="4" t="n">
        <v>0</v>
      </c>
      <c r="K5" s="6" t="n">
        <f aca="false">J5*260</f>
        <v>0</v>
      </c>
      <c r="L5" s="6" t="n">
        <f aca="false">H5+I5+K5</f>
        <v>903.913043478261</v>
      </c>
      <c r="M5" s="6" t="n">
        <f aca="false">0.13*L5</f>
        <v>117.508695652174</v>
      </c>
      <c r="N5" s="6" t="n">
        <f aca="false">L5-M5</f>
        <v>786.404347826087</v>
      </c>
    </row>
    <row r="6" customFormat="false" ht="13.8" hidden="false" customHeight="false" outlineLevel="0" collapsed="false">
      <c r="A6" s="4" t="s">
        <v>18</v>
      </c>
      <c r="B6" s="5" t="n">
        <v>860</v>
      </c>
      <c r="C6" s="4" t="n">
        <v>20</v>
      </c>
      <c r="D6" s="4" t="n">
        <v>23</v>
      </c>
      <c r="E6" s="6" t="n">
        <f aca="false">B6/D6</f>
        <v>37.3913043478261</v>
      </c>
      <c r="F6" s="7" t="n">
        <f aca="false">D6-G6</f>
        <v>23</v>
      </c>
      <c r="H6" s="6" t="n">
        <f aca="false">E6*F6</f>
        <v>860</v>
      </c>
      <c r="I6" s="6" t="n">
        <f aca="false">IF(C6&lt;=12,0.8,1)*E6*G6</f>
        <v>0</v>
      </c>
      <c r="J6" s="4" t="n">
        <v>1</v>
      </c>
      <c r="K6" s="6" t="n">
        <f aca="false">J6*260</f>
        <v>260</v>
      </c>
      <c r="L6" s="6" t="n">
        <f aca="false">H6+I6+K6</f>
        <v>1120</v>
      </c>
      <c r="M6" s="6" t="n">
        <f aca="false">0.13*L6</f>
        <v>145.6</v>
      </c>
      <c r="N6" s="6" t="n">
        <f aca="false">L6-M6</f>
        <v>974.4</v>
      </c>
    </row>
    <row r="7" customFormat="false" ht="13.8" hidden="false" customHeight="false" outlineLevel="0" collapsed="false">
      <c r="A7" s="4" t="s">
        <v>19</v>
      </c>
      <c r="B7" s="5" t="n">
        <v>1020</v>
      </c>
      <c r="C7" s="4" t="n">
        <v>25</v>
      </c>
      <c r="D7" s="4" t="n">
        <v>23</v>
      </c>
      <c r="E7" s="6" t="n">
        <f aca="false">B7/D7</f>
        <v>44.3478260869565</v>
      </c>
      <c r="F7" s="7" t="n">
        <f aca="false">D7-G7</f>
        <v>20</v>
      </c>
      <c r="G7" s="4" t="n">
        <v>3</v>
      </c>
      <c r="H7" s="6" t="n">
        <f aca="false">E7*F7</f>
        <v>886.95652173913</v>
      </c>
      <c r="I7" s="6" t="n">
        <f aca="false">IF(C7&lt;=12,0.8,1)*E7*G7</f>
        <v>133.04347826087</v>
      </c>
      <c r="J7" s="4" t="n">
        <v>1</v>
      </c>
      <c r="K7" s="6" t="n">
        <f aca="false">J7*260</f>
        <v>260</v>
      </c>
      <c r="L7" s="6" t="n">
        <f aca="false">H7+I7+K7</f>
        <v>1280</v>
      </c>
      <c r="M7" s="6" t="n">
        <f aca="false">0.13*L7</f>
        <v>166.4</v>
      </c>
      <c r="N7" s="6" t="n">
        <f aca="false">L7-M7</f>
        <v>1113.6</v>
      </c>
    </row>
    <row r="8" customFormat="false" ht="13.8" hidden="false" customHeight="false" outlineLevel="0" collapsed="false">
      <c r="A8" s="4" t="s">
        <v>20</v>
      </c>
      <c r="B8" s="5" t="n">
        <v>890</v>
      </c>
      <c r="C8" s="4" t="n">
        <v>3</v>
      </c>
      <c r="D8" s="4" t="n">
        <v>23</v>
      </c>
      <c r="E8" s="6" t="n">
        <f aca="false">B8/D8</f>
        <v>38.695652173913</v>
      </c>
      <c r="F8" s="7" t="n">
        <f aca="false">D8-G8</f>
        <v>23</v>
      </c>
      <c r="H8" s="6" t="n">
        <f aca="false">E8*F8</f>
        <v>890</v>
      </c>
      <c r="I8" s="6" t="n">
        <f aca="false">IF(C8&lt;=12,0.8,1)*E8*G8</f>
        <v>0</v>
      </c>
      <c r="J8" s="4" t="n">
        <v>0</v>
      </c>
      <c r="K8" s="6" t="n">
        <f aca="false">J8*260</f>
        <v>0</v>
      </c>
      <c r="L8" s="6" t="n">
        <f aca="false">H8+I8+K8</f>
        <v>890</v>
      </c>
      <c r="M8" s="6" t="n">
        <f aca="false">0.13*L8</f>
        <v>115.7</v>
      </c>
      <c r="N8" s="6" t="n">
        <f aca="false">L8-M8</f>
        <v>774.3</v>
      </c>
    </row>
    <row r="9" customFormat="false" ht="13.8" hidden="false" customHeight="false" outlineLevel="0" collapsed="false">
      <c r="A9" s="4" t="s">
        <v>21</v>
      </c>
      <c r="B9" s="5" t="n">
        <v>1010</v>
      </c>
      <c r="C9" s="4" t="n">
        <v>13</v>
      </c>
      <c r="D9" s="4" t="n">
        <v>23</v>
      </c>
      <c r="E9" s="6" t="n">
        <f aca="false">B9/D9</f>
        <v>43.9130434782609</v>
      </c>
      <c r="F9" s="7" t="n">
        <f aca="false">D9-G9</f>
        <v>9</v>
      </c>
      <c r="G9" s="4" t="n">
        <v>14</v>
      </c>
      <c r="H9" s="6" t="n">
        <f aca="false">E9*F9</f>
        <v>395.217391304348</v>
      </c>
      <c r="I9" s="6" t="n">
        <f aca="false">IF(C9&lt;=12,0.8,1)*E9*G9</f>
        <v>614.782608695652</v>
      </c>
      <c r="J9" s="4" t="n">
        <v>1</v>
      </c>
      <c r="K9" s="6" t="n">
        <f aca="false">J9*260</f>
        <v>260</v>
      </c>
      <c r="L9" s="6" t="n">
        <f aca="false">H9+I9+K9</f>
        <v>1270</v>
      </c>
      <c r="M9" s="6" t="n">
        <f aca="false">0.13*L9</f>
        <v>165.1</v>
      </c>
      <c r="N9" s="6" t="n">
        <f aca="false">L9-M9</f>
        <v>1104.9</v>
      </c>
    </row>
    <row r="10" customFormat="false" ht="13.8" hidden="false" customHeight="false" outlineLevel="0" collapsed="false">
      <c r="A10" s="4" t="s">
        <v>22</v>
      </c>
      <c r="B10" s="5" t="n">
        <v>990</v>
      </c>
      <c r="C10" s="4" t="n">
        <v>15</v>
      </c>
      <c r="D10" s="4" t="n">
        <v>23</v>
      </c>
      <c r="E10" s="6" t="n">
        <f aca="false">B10/D10</f>
        <v>43.0434782608696</v>
      </c>
      <c r="F10" s="7" t="n">
        <f aca="false">D10-G10</f>
        <v>23</v>
      </c>
      <c r="H10" s="6" t="n">
        <f aca="false">E10*F10</f>
        <v>990</v>
      </c>
      <c r="I10" s="6" t="n">
        <f aca="false">IF(C10&lt;=12,0.8,1)*E10*G10</f>
        <v>0</v>
      </c>
      <c r="J10" s="4" t="n">
        <v>1</v>
      </c>
      <c r="K10" s="6" t="n">
        <f aca="false">J10*260</f>
        <v>260</v>
      </c>
      <c r="L10" s="6" t="n">
        <f aca="false">H10+I10+K10</f>
        <v>1250</v>
      </c>
      <c r="M10" s="6" t="n">
        <f aca="false">0.13*L10</f>
        <v>162.5</v>
      </c>
      <c r="N10" s="6" t="n">
        <f aca="false">L10-M10</f>
        <v>1087.5</v>
      </c>
    </row>
    <row r="11" customFormat="false" ht="15.75" hidden="false" customHeight="false" outlineLevel="0" collapsed="false">
      <c r="A11" s="4" t="s">
        <v>23</v>
      </c>
      <c r="N11" s="6" t="n">
        <f aca="false">SUM(N3:N10)</f>
        <v>7678.99826086957</v>
      </c>
    </row>
  </sheetData>
  <mergeCells count="1">
    <mergeCell ref="A1:N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true">
    <pageSetUpPr fitToPage="false"/>
  </sheetPr>
  <dimension ref="A1:N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1" activeCellId="0" sqref="N1"/>
    </sheetView>
  </sheetViews>
  <sheetFormatPr defaultRowHeight="12.8" zeroHeight="false" outlineLevelRow="0" outlineLevelCol="0"/>
  <cols>
    <col collapsed="false" customWidth="true" hidden="false" outlineLevel="0" max="1" min="1" style="0" width="16.3"/>
    <col collapsed="false" customWidth="true" hidden="false" outlineLevel="0" max="2" min="2" style="0" width="13.38"/>
    <col collapsed="false" customWidth="false" hidden="false" outlineLevel="0" max="11" min="3" style="0" width="11.52"/>
    <col collapsed="false" customWidth="true" hidden="false" outlineLevel="0" max="12" min="12" style="0" width="13.38"/>
    <col collapsed="false" customWidth="false" hidden="false" outlineLevel="0" max="13" min="13" style="0" width="11.52"/>
    <col collapsed="false" customWidth="true" hidden="false" outlineLevel="0" max="14" min="14" style="0" width="13.38"/>
    <col collapsed="false" customWidth="false" hidden="false" outlineLevel="0" max="1025" min="15" style="0" width="11.52"/>
  </cols>
  <sheetData>
    <row r="1" customFormat="false" ht="52.2" hidden="false" customHeight="false" outlineLevel="0" collapsed="false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</row>
    <row r="2" customFormat="false" ht="13.8" hidden="true" customHeight="false" outlineLevel="0" collapsed="false">
      <c r="A2" s="4" t="s">
        <v>15</v>
      </c>
      <c r="B2" s="5" t="n">
        <v>1000</v>
      </c>
      <c r="C2" s="4" t="n">
        <v>5</v>
      </c>
      <c r="D2" s="4" t="n">
        <v>23</v>
      </c>
      <c r="E2" s="6" t="n">
        <f aca="false">B2/D2</f>
        <v>43.4782608695652</v>
      </c>
      <c r="F2" s="7" t="n">
        <f aca="false">D2-G2</f>
        <v>18</v>
      </c>
      <c r="G2" s="4" t="n">
        <v>5</v>
      </c>
      <c r="H2" s="6" t="n">
        <f aca="false">E2*F2</f>
        <v>782.608695652174</v>
      </c>
      <c r="I2" s="8" t="n">
        <f aca="false">IF(C2&lt;=12,0.8,1)*E2*G2</f>
        <v>173.913043478261</v>
      </c>
      <c r="J2" s="4" t="n">
        <v>1</v>
      </c>
      <c r="K2" s="6" t="n">
        <f aca="false">J2*260</f>
        <v>260</v>
      </c>
      <c r="L2" s="6" t="n">
        <f aca="false">H2+I2+K2</f>
        <v>1216.52173913044</v>
      </c>
      <c r="M2" s="6" t="n">
        <f aca="false">0.13*L2</f>
        <v>158.147826086957</v>
      </c>
      <c r="N2" s="6" t="n">
        <f aca="false">L2-M2</f>
        <v>1058.37391304348</v>
      </c>
    </row>
    <row r="3" customFormat="false" ht="13.8" hidden="false" customHeight="false" outlineLevel="0" collapsed="false">
      <c r="A3" s="4" t="s">
        <v>16</v>
      </c>
      <c r="B3" s="5" t="n">
        <v>920</v>
      </c>
      <c r="C3" s="4" t="n">
        <v>12</v>
      </c>
      <c r="D3" s="4" t="n">
        <v>23</v>
      </c>
      <c r="E3" s="6" t="n">
        <f aca="false">B3/D3</f>
        <v>40</v>
      </c>
      <c r="F3" s="7" t="n">
        <f aca="false">D3-G3</f>
        <v>20</v>
      </c>
      <c r="G3" s="4" t="n">
        <v>3</v>
      </c>
      <c r="H3" s="6" t="n">
        <f aca="false">E3*F3</f>
        <v>800</v>
      </c>
      <c r="I3" s="6" t="n">
        <f aca="false">IF(C3&lt;=12,0.8,1)*E3*G3</f>
        <v>96</v>
      </c>
      <c r="J3" s="4" t="n">
        <v>0</v>
      </c>
      <c r="K3" s="6" t="n">
        <f aca="false">J3*260</f>
        <v>0</v>
      </c>
      <c r="L3" s="6" t="n">
        <f aca="false">H3+I3+K3</f>
        <v>896</v>
      </c>
      <c r="M3" s="6" t="n">
        <f aca="false">0.13*L3</f>
        <v>116.48</v>
      </c>
      <c r="N3" s="6" t="n">
        <f aca="false">L3-M3</f>
        <v>779.52</v>
      </c>
    </row>
    <row r="4" customFormat="false" ht="13.8" hidden="false" customHeight="false" outlineLevel="0" collapsed="false">
      <c r="A4" s="4" t="s">
        <v>17</v>
      </c>
      <c r="B4" s="5" t="n">
        <v>990</v>
      </c>
      <c r="C4" s="4" t="n">
        <v>7</v>
      </c>
      <c r="D4" s="4" t="n">
        <v>23</v>
      </c>
      <c r="E4" s="6" t="n">
        <f aca="false">B4/D4</f>
        <v>43.0434782608696</v>
      </c>
      <c r="F4" s="7" t="n">
        <f aca="false">D4-G4</f>
        <v>13</v>
      </c>
      <c r="G4" s="4" t="n">
        <v>10</v>
      </c>
      <c r="H4" s="6" t="n">
        <f aca="false">E4*F4</f>
        <v>559.565217391304</v>
      </c>
      <c r="I4" s="6" t="n">
        <f aca="false">IF(C4&lt;=12,0.8,1)*E4*G4</f>
        <v>344.347826086956</v>
      </c>
      <c r="J4" s="4" t="n">
        <v>0</v>
      </c>
      <c r="K4" s="6" t="n">
        <f aca="false">J4*260</f>
        <v>0</v>
      </c>
      <c r="L4" s="6" t="n">
        <f aca="false">H4+I4+K4</f>
        <v>903.913043478261</v>
      </c>
      <c r="M4" s="6" t="n">
        <f aca="false">0.13*L4</f>
        <v>117.508695652174</v>
      </c>
      <c r="N4" s="6" t="n">
        <f aca="false">L4-M4</f>
        <v>786.404347826087</v>
      </c>
    </row>
    <row r="5" customFormat="false" ht="13.8" hidden="false" customHeight="false" outlineLevel="0" collapsed="false">
      <c r="A5" s="4" t="s">
        <v>18</v>
      </c>
      <c r="B5" s="5" t="n">
        <v>860</v>
      </c>
      <c r="C5" s="4" t="n">
        <v>20</v>
      </c>
      <c r="D5" s="4" t="n">
        <v>23</v>
      </c>
      <c r="E5" s="6" t="n">
        <f aca="false">B5/D5</f>
        <v>37.3913043478261</v>
      </c>
      <c r="F5" s="7" t="n">
        <f aca="false">D5-G5</f>
        <v>23</v>
      </c>
      <c r="H5" s="6" t="n">
        <f aca="false">E5*F5</f>
        <v>860</v>
      </c>
      <c r="I5" s="6" t="n">
        <f aca="false">IF(C5&lt;=12,0.8,1)*E5*G5</f>
        <v>0</v>
      </c>
      <c r="J5" s="4" t="n">
        <v>1</v>
      </c>
      <c r="K5" s="6" t="n">
        <f aca="false">J5*260</f>
        <v>260</v>
      </c>
      <c r="L5" s="6" t="n">
        <f aca="false">H5+I5+K5</f>
        <v>1120</v>
      </c>
      <c r="M5" s="6" t="n">
        <f aca="false">0.13*L5</f>
        <v>145.6</v>
      </c>
      <c r="N5" s="6" t="n">
        <f aca="false">L5-M5</f>
        <v>974.4</v>
      </c>
    </row>
    <row r="6" customFormat="false" ht="13.8" hidden="true" customHeight="false" outlineLevel="0" collapsed="false">
      <c r="A6" s="4" t="s">
        <v>19</v>
      </c>
      <c r="B6" s="5" t="n">
        <v>1020</v>
      </c>
      <c r="C6" s="4" t="n">
        <v>25</v>
      </c>
      <c r="D6" s="4" t="n">
        <v>23</v>
      </c>
      <c r="E6" s="6" t="n">
        <f aca="false">B6/D6</f>
        <v>44.3478260869565</v>
      </c>
      <c r="F6" s="7" t="n">
        <f aca="false">D6-G6</f>
        <v>20</v>
      </c>
      <c r="G6" s="4" t="n">
        <v>3</v>
      </c>
      <c r="H6" s="6" t="n">
        <f aca="false">E6*F6</f>
        <v>886.95652173913</v>
      </c>
      <c r="I6" s="6" t="n">
        <f aca="false">IF(C6&lt;=12,0.8,1)*E6*G6</f>
        <v>133.04347826087</v>
      </c>
      <c r="J6" s="4" t="n">
        <v>1</v>
      </c>
      <c r="K6" s="6" t="n">
        <f aca="false">J6*260</f>
        <v>260</v>
      </c>
      <c r="L6" s="6" t="n">
        <f aca="false">H6+I6+K6</f>
        <v>1280</v>
      </c>
      <c r="M6" s="6" t="n">
        <f aca="false">0.13*L6</f>
        <v>166.4</v>
      </c>
      <c r="N6" s="6" t="n">
        <f aca="false">L6-M6</f>
        <v>1113.6</v>
      </c>
    </row>
    <row r="7" customFormat="false" ht="13.8" hidden="false" customHeight="false" outlineLevel="0" collapsed="false">
      <c r="A7" s="4" t="s">
        <v>20</v>
      </c>
      <c r="B7" s="5" t="n">
        <v>890</v>
      </c>
      <c r="C7" s="4" t="n">
        <v>3</v>
      </c>
      <c r="D7" s="4" t="n">
        <v>23</v>
      </c>
      <c r="E7" s="6" t="n">
        <f aca="false">B7/D7</f>
        <v>38.695652173913</v>
      </c>
      <c r="F7" s="7" t="n">
        <f aca="false">D7-G7</f>
        <v>23</v>
      </c>
      <c r="H7" s="6" t="n">
        <f aca="false">E7*F7</f>
        <v>890</v>
      </c>
      <c r="I7" s="6" t="n">
        <f aca="false">IF(C7&lt;=12,0.8,1)*E7*G7</f>
        <v>0</v>
      </c>
      <c r="J7" s="4" t="n">
        <v>0</v>
      </c>
      <c r="K7" s="6" t="n">
        <f aca="false">J7*260</f>
        <v>0</v>
      </c>
      <c r="L7" s="6" t="n">
        <f aca="false">H7+I7+K7</f>
        <v>890</v>
      </c>
      <c r="M7" s="6" t="n">
        <f aca="false">0.13*L7</f>
        <v>115.7</v>
      </c>
      <c r="N7" s="6" t="n">
        <f aca="false">L7-M7</f>
        <v>774.3</v>
      </c>
    </row>
    <row r="8" customFormat="false" ht="13.8" hidden="true" customHeight="false" outlineLevel="0" collapsed="false">
      <c r="A8" s="4" t="s">
        <v>21</v>
      </c>
      <c r="B8" s="5" t="n">
        <v>1010</v>
      </c>
      <c r="C8" s="4" t="n">
        <v>13</v>
      </c>
      <c r="D8" s="4" t="n">
        <v>23</v>
      </c>
      <c r="E8" s="6" t="n">
        <f aca="false">B8/D8</f>
        <v>43.9130434782609</v>
      </c>
      <c r="F8" s="7" t="n">
        <f aca="false">D8-G8</f>
        <v>9</v>
      </c>
      <c r="G8" s="4" t="n">
        <v>14</v>
      </c>
      <c r="H8" s="6" t="n">
        <f aca="false">E8*F8</f>
        <v>395.217391304348</v>
      </c>
      <c r="I8" s="6" t="n">
        <f aca="false">IF(C8&lt;=12,0.8,1)*E8*G8</f>
        <v>614.782608695652</v>
      </c>
      <c r="J8" s="4" t="n">
        <v>1</v>
      </c>
      <c r="K8" s="6" t="n">
        <f aca="false">J8*260</f>
        <v>260</v>
      </c>
      <c r="L8" s="6" t="n">
        <f aca="false">H8+I8+K8</f>
        <v>1270</v>
      </c>
      <c r="M8" s="6" t="n">
        <f aca="false">0.13*L8</f>
        <v>165.1</v>
      </c>
      <c r="N8" s="6" t="n">
        <f aca="false">L8-M8</f>
        <v>1104.9</v>
      </c>
    </row>
    <row r="9" customFormat="false" ht="13.8" hidden="true" customHeight="false" outlineLevel="0" collapsed="false">
      <c r="A9" s="4" t="s">
        <v>22</v>
      </c>
      <c r="B9" s="5" t="n">
        <v>990</v>
      </c>
      <c r="C9" s="4" t="n">
        <v>15</v>
      </c>
      <c r="D9" s="4" t="n">
        <v>23</v>
      </c>
      <c r="E9" s="6" t="n">
        <f aca="false">B9/D9</f>
        <v>43.0434782608696</v>
      </c>
      <c r="F9" s="7" t="n">
        <f aca="false">D9-G9</f>
        <v>23</v>
      </c>
      <c r="H9" s="6" t="n">
        <f aca="false">E9*F9</f>
        <v>990</v>
      </c>
      <c r="I9" s="6" t="n">
        <f aca="false">IF(C9&lt;=12,0.8,1)*E9*G9</f>
        <v>0</v>
      </c>
      <c r="J9" s="4" t="n">
        <v>1</v>
      </c>
      <c r="K9" s="6" t="n">
        <f aca="false">J9*260</f>
        <v>260</v>
      </c>
      <c r="L9" s="6" t="n">
        <f aca="false">H9+I9+K9</f>
        <v>1250</v>
      </c>
      <c r="M9" s="6" t="n">
        <f aca="false">0.13*L9</f>
        <v>162.5</v>
      </c>
      <c r="N9" s="6" t="n">
        <f aca="false">L9-M9</f>
        <v>1087.5</v>
      </c>
    </row>
    <row r="10" customFormat="false" ht="13.8" hidden="true" customHeight="false" outlineLevel="0" collapsed="false">
      <c r="A10" s="4" t="s">
        <v>23</v>
      </c>
      <c r="N10" s="6" t="n">
        <f aca="false">SUM(N2:N9)</f>
        <v>7678.99826086957</v>
      </c>
    </row>
  </sheetData>
  <autoFilter ref="N1:N10">
    <filterColumn colId="0">
      <customFilters and="true">
        <customFilter operator="lessThan" val="1000"/>
        <customFilter operator="greaterThan" val="700"/>
      </customFilters>
    </filterColumn>
  </autoFilter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4" activeCellId="0" sqref="M14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9" t="s">
        <v>24</v>
      </c>
      <c r="B1" s="9" t="s">
        <v>25</v>
      </c>
    </row>
    <row r="2" customFormat="false" ht="12.8" hidden="false" customHeight="false" outlineLevel="0" collapsed="false">
      <c r="A2" s="0" t="n">
        <v>-6</v>
      </c>
      <c r="B2" s="0" t="n">
        <f aca="false">SIN(2*A2-3)+A2^1</f>
        <v>-6.65028784015712</v>
      </c>
    </row>
    <row r="3" customFormat="false" ht="12.8" hidden="false" customHeight="false" outlineLevel="0" collapsed="false">
      <c r="A3" s="0" t="n">
        <v>-5.5</v>
      </c>
      <c r="B3" s="0" t="n">
        <f aca="false">SIN(2*A3-3)+A3^1</f>
        <v>-6.49060735569487</v>
      </c>
    </row>
    <row r="4" customFormat="false" ht="12.8" hidden="false" customHeight="false" outlineLevel="0" collapsed="false">
      <c r="A4" s="0" t="n">
        <v>-5</v>
      </c>
      <c r="B4" s="0" t="n">
        <f aca="false">SIN(2*A4-3)+A4^1</f>
        <v>-5.42016703682664</v>
      </c>
    </row>
    <row r="5" customFormat="false" ht="12.8" hidden="false" customHeight="false" outlineLevel="0" collapsed="false">
      <c r="A5" s="0" t="n">
        <v>-4.5</v>
      </c>
      <c r="B5" s="0" t="n">
        <f aca="false">SIN(2*A5-3)+A5^1</f>
        <v>-3.96342708199957</v>
      </c>
    </row>
    <row r="6" customFormat="false" ht="12.8" hidden="false" customHeight="false" outlineLevel="0" collapsed="false">
      <c r="A6" s="0" t="n">
        <v>-4</v>
      </c>
      <c r="B6" s="0" t="n">
        <f aca="false">SIN(2*A6-3)+A6^1</f>
        <v>-3.0000097934493</v>
      </c>
    </row>
    <row r="7" customFormat="false" ht="12.8" hidden="false" customHeight="false" outlineLevel="0" collapsed="false">
      <c r="A7" s="0" t="n">
        <v>-3.5</v>
      </c>
      <c r="B7" s="0" t="n">
        <f aca="false">SIN(2*A7-3)+A7^1</f>
        <v>-2.95597888911063</v>
      </c>
    </row>
    <row r="8" customFormat="false" ht="12.8" hidden="false" customHeight="false" outlineLevel="0" collapsed="false">
      <c r="A8" s="0" t="n">
        <v>-3</v>
      </c>
      <c r="B8" s="0" t="n">
        <f aca="false">SIN(2*A8-3)+A8^1</f>
        <v>-3.41211848524176</v>
      </c>
    </row>
    <row r="9" customFormat="false" ht="12.8" hidden="false" customHeight="false" outlineLevel="0" collapsed="false">
      <c r="A9" s="0" t="n">
        <v>-2.5</v>
      </c>
      <c r="B9" s="0" t="n">
        <f aca="false">SIN(2*A9-3)+A9^1</f>
        <v>-3.48935824662338</v>
      </c>
    </row>
    <row r="10" customFormat="false" ht="12.8" hidden="false" customHeight="false" outlineLevel="0" collapsed="false">
      <c r="A10" s="0" t="n">
        <v>-2</v>
      </c>
      <c r="B10" s="0" t="n">
        <f aca="false">2*A10^2-10</f>
        <v>-2</v>
      </c>
    </row>
    <row r="11" customFormat="false" ht="12.8" hidden="false" customHeight="false" outlineLevel="0" collapsed="false">
      <c r="A11" s="0" t="n">
        <v>-1.5</v>
      </c>
      <c r="B11" s="0" t="n">
        <f aca="false">2*A11^2-10</f>
        <v>-5.5</v>
      </c>
    </row>
    <row r="12" customFormat="false" ht="12.8" hidden="false" customHeight="false" outlineLevel="0" collapsed="false">
      <c r="A12" s="0" t="n">
        <v>-1</v>
      </c>
      <c r="B12" s="0" t="n">
        <f aca="false">2*A12^2-10</f>
        <v>-8</v>
      </c>
    </row>
    <row r="13" customFormat="false" ht="12.8" hidden="false" customHeight="false" outlineLevel="0" collapsed="false">
      <c r="A13" s="0" t="n">
        <v>-0.5</v>
      </c>
      <c r="B13" s="0" t="n">
        <f aca="false">2*A13^2-10</f>
        <v>-9.5</v>
      </c>
    </row>
    <row r="14" customFormat="false" ht="12.8" hidden="false" customHeight="false" outlineLevel="0" collapsed="false">
      <c r="A14" s="0" t="n">
        <v>0</v>
      </c>
      <c r="B14" s="0" t="n">
        <f aca="false">2*A14^2-10</f>
        <v>-10</v>
      </c>
    </row>
    <row r="15" customFormat="false" ht="12.8" hidden="false" customHeight="false" outlineLevel="0" collapsed="false">
      <c r="A15" s="0" t="n">
        <v>0.5</v>
      </c>
      <c r="B15" s="0" t="n">
        <f aca="false">2*A15^2-10</f>
        <v>-9.5</v>
      </c>
    </row>
    <row r="16" customFormat="false" ht="12.8" hidden="false" customHeight="false" outlineLevel="0" collapsed="false">
      <c r="A16" s="0" t="n">
        <v>1</v>
      </c>
      <c r="B16" s="0" t="n">
        <f aca="false">2*A16^2-10</f>
        <v>-8</v>
      </c>
    </row>
    <row r="17" customFormat="false" ht="12.8" hidden="false" customHeight="false" outlineLevel="0" collapsed="false">
      <c r="A17" s="0" t="n">
        <v>1.5</v>
      </c>
      <c r="B17" s="0" t="n">
        <f aca="false">2*A17^2-10</f>
        <v>-5.5</v>
      </c>
    </row>
    <row r="18" customFormat="false" ht="12.8" hidden="false" customHeight="false" outlineLevel="0" collapsed="false">
      <c r="A18" s="0" t="n">
        <v>2</v>
      </c>
      <c r="B18" s="0" t="n">
        <f aca="false">2*A18^2-10</f>
        <v>-2</v>
      </c>
    </row>
    <row r="19" customFormat="false" ht="12.8" hidden="false" customHeight="false" outlineLevel="0" collapsed="false">
      <c r="A19" s="0" t="n">
        <v>2.5</v>
      </c>
      <c r="B19" s="0" t="n">
        <f aca="false">2*A19^2-10</f>
        <v>2.5</v>
      </c>
    </row>
    <row r="20" customFormat="false" ht="12.8" hidden="false" customHeight="false" outlineLevel="0" collapsed="false">
      <c r="A20" s="0" t="n">
        <v>3</v>
      </c>
      <c r="B20" s="0" t="n">
        <f aca="false">2*A20^2-10</f>
        <v>8</v>
      </c>
    </row>
    <row r="21" customFormat="false" ht="12.8" hidden="false" customHeight="false" outlineLevel="0" collapsed="false">
      <c r="A21" s="0" t="n">
        <v>3.5</v>
      </c>
      <c r="B21" s="0" t="n">
        <f aca="false">2*A21^2-10</f>
        <v>14.5</v>
      </c>
    </row>
    <row r="22" customFormat="false" ht="12.8" hidden="false" customHeight="false" outlineLevel="0" collapsed="false">
      <c r="A22" s="0" t="n">
        <v>4</v>
      </c>
      <c r="B22" s="0" t="n">
        <f aca="false">2*A22^2-10</f>
        <v>22</v>
      </c>
    </row>
    <row r="23" customFormat="false" ht="12.8" hidden="false" customHeight="false" outlineLevel="0" collapsed="false">
      <c r="A23" s="0" t="n">
        <v>4.5</v>
      </c>
      <c r="B23" s="0" t="n">
        <f aca="false">2*A23^2-10</f>
        <v>30.5</v>
      </c>
    </row>
    <row r="24" customFormat="false" ht="12.8" hidden="false" customHeight="false" outlineLevel="0" collapsed="false">
      <c r="A24" s="0" t="n">
        <v>5</v>
      </c>
      <c r="B24" s="0" t="n">
        <f aca="false">2*A24^2-10</f>
        <v>40</v>
      </c>
    </row>
    <row r="25" customFormat="false" ht="12.8" hidden="false" customHeight="false" outlineLevel="0" collapsed="false">
      <c r="A25" s="0" t="n">
        <v>5.5</v>
      </c>
      <c r="B25" s="0" t="n">
        <f aca="false">2*A25^2-10</f>
        <v>50.5</v>
      </c>
    </row>
    <row r="26" customFormat="false" ht="12.8" hidden="false" customHeight="false" outlineLevel="0" collapsed="false">
      <c r="A26" s="0" t="n">
        <v>6</v>
      </c>
      <c r="B26" s="0" t="n">
        <f aca="false">2*A26^2-10</f>
        <v>62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uk-UA</dc:language>
  <cp:lastModifiedBy/>
  <dcterms:modified xsi:type="dcterms:W3CDTF">2020-10-29T17:01:11Z</dcterms:modified>
  <cp:revision>4</cp:revision>
  <dc:subject/>
  <dc:title/>
</cp:coreProperties>
</file>