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20\Задания_2020\Практические работы\"/>
    </mc:Choice>
  </mc:AlternateContent>
  <bookViews>
    <workbookView xWindow="0" yWindow="0" windowWidth="16380" windowHeight="8190"/>
  </bookViews>
  <sheets>
    <sheet name="Задание" sheetId="18" r:id="rId1"/>
    <sheet name="1" sheetId="19" r:id="rId2"/>
    <sheet name="2" sheetId="21" r:id="rId3"/>
    <sheet name="3" sheetId="7" r:id="rId4"/>
    <sheet name="4" sheetId="3" r:id="rId5"/>
    <sheet name="5" sheetId="12" r:id="rId6"/>
    <sheet name="6" sheetId="14" r:id="rId7"/>
    <sheet name="7" sheetId="1" r:id="rId8"/>
    <sheet name="8" sheetId="24" r:id="rId9"/>
    <sheet name="9" sheetId="20" r:id="rId10"/>
    <sheet name="10" sheetId="22" r:id="rId11"/>
    <sheet name="Проверка" sheetId="23" state="hidden" r:id="rId12"/>
    <sheet name="Контроль" sheetId="17" r:id="rId13"/>
  </sheets>
  <calcPr calcId="162913"/>
</workbook>
</file>

<file path=xl/calcChain.xml><?xml version="1.0" encoding="utf-8"?>
<calcChain xmlns="http://schemas.openxmlformats.org/spreadsheetml/2006/main">
  <c r="C3" i="17" l="1"/>
  <c r="H41" i="17"/>
  <c r="F39" i="17" l="1"/>
  <c r="C39" i="17" s="1"/>
  <c r="F38" i="17"/>
  <c r="C38" i="17" s="1"/>
  <c r="F37" i="17"/>
  <c r="C37" i="17" s="1"/>
  <c r="F36" i="17"/>
  <c r="C36" i="17" s="1"/>
  <c r="F35" i="17"/>
  <c r="C35" i="17" s="1"/>
  <c r="F34" i="17"/>
  <c r="C34" i="17" s="1"/>
  <c r="F33" i="17"/>
  <c r="C33" i="17" s="1"/>
  <c r="F30" i="17"/>
  <c r="C30" i="17" s="1"/>
  <c r="F31" i="17"/>
  <c r="C31" i="17" s="1"/>
  <c r="F32" i="17"/>
  <c r="F29" i="17"/>
  <c r="C29" i="17" s="1"/>
  <c r="C32" i="17"/>
  <c r="F28" i="17"/>
  <c r="C28" i="17" s="1"/>
  <c r="F27" i="17"/>
  <c r="C27" i="17" s="1"/>
  <c r="F26" i="17"/>
  <c r="F20" i="17"/>
  <c r="C20" i="17" s="1"/>
  <c r="F21" i="17"/>
  <c r="C21" i="17" s="1"/>
  <c r="F22" i="17"/>
  <c r="C22" i="17" s="1"/>
  <c r="F23" i="17"/>
  <c r="C23" i="17" s="1"/>
  <c r="F24" i="17"/>
  <c r="C24" i="17" s="1"/>
  <c r="F25" i="17"/>
  <c r="C25" i="17" s="1"/>
  <c r="F19" i="17"/>
  <c r="C19" i="17" s="1"/>
  <c r="F18" i="17"/>
  <c r="C18" i="17" s="1"/>
  <c r="I18" i="17" s="1"/>
  <c r="F15" i="17"/>
  <c r="C15" i="17" s="1"/>
  <c r="I15" i="17" s="1"/>
  <c r="F16" i="17"/>
  <c r="C16" i="17" s="1"/>
  <c r="F17" i="17"/>
  <c r="C17" i="17" s="1"/>
  <c r="F9" i="17"/>
  <c r="C9" i="17" s="1"/>
  <c r="F10" i="17"/>
  <c r="C10" i="17" s="1"/>
  <c r="F11" i="17"/>
  <c r="C11" i="17" s="1"/>
  <c r="F12" i="17"/>
  <c r="C12" i="17" s="1"/>
  <c r="F13" i="17"/>
  <c r="C13" i="17" s="1"/>
  <c r="F14" i="17"/>
  <c r="C14" i="17" s="1"/>
  <c r="F8" i="17"/>
  <c r="C8" i="17" s="1"/>
  <c r="F5" i="17"/>
  <c r="C5" i="17" s="1"/>
  <c r="F6" i="17"/>
  <c r="C6" i="17" s="1"/>
  <c r="F7" i="17"/>
  <c r="C7" i="17" s="1"/>
  <c r="F4" i="17"/>
  <c r="C4" i="17" s="1"/>
  <c r="I2" i="17"/>
  <c r="F2" i="17"/>
  <c r="C2" i="17" s="1"/>
  <c r="W8" i="21"/>
  <c r="I27" i="17" l="1"/>
  <c r="I29" i="17"/>
  <c r="I4" i="17"/>
  <c r="I8" i="17"/>
  <c r="Q25" i="23" l="1"/>
  <c r="P25" i="23"/>
  <c r="O25" i="23"/>
  <c r="N25" i="23"/>
  <c r="M25" i="23"/>
  <c r="L25" i="23"/>
  <c r="K25" i="23"/>
  <c r="H25" i="23"/>
  <c r="G25" i="23"/>
  <c r="F25" i="23"/>
  <c r="E25" i="23"/>
  <c r="D25" i="23"/>
  <c r="C25" i="23"/>
  <c r="B25" i="23"/>
  <c r="I24" i="22"/>
  <c r="R24" i="23" s="1"/>
  <c r="I23" i="22"/>
  <c r="R23" i="23" s="1"/>
  <c r="I22" i="22"/>
  <c r="R22" i="23" s="1"/>
  <c r="I21" i="22"/>
  <c r="R21" i="23" s="1"/>
  <c r="I20" i="22"/>
  <c r="R20" i="23" s="1"/>
  <c r="I19" i="22"/>
  <c r="R19" i="23" s="1"/>
  <c r="I18" i="22"/>
  <c r="R18" i="23" s="1"/>
  <c r="I17" i="22"/>
  <c r="R17" i="23" s="1"/>
  <c r="I16" i="22"/>
  <c r="R16" i="23" s="1"/>
  <c r="I15" i="22"/>
  <c r="R15" i="23" s="1"/>
  <c r="I14" i="22"/>
  <c r="R14" i="23" s="1"/>
  <c r="I13" i="22"/>
  <c r="R13" i="23" s="1"/>
  <c r="I12" i="22"/>
  <c r="R12" i="23" s="1"/>
  <c r="I11" i="22"/>
  <c r="R11" i="23" s="1"/>
  <c r="I10" i="22"/>
  <c r="R10" i="23" s="1"/>
  <c r="I9" i="22"/>
  <c r="R9" i="23" s="1"/>
  <c r="I8" i="22"/>
  <c r="R8" i="23" s="1"/>
  <c r="I7" i="22"/>
  <c r="R7" i="23" s="1"/>
  <c r="I6" i="22"/>
  <c r="R6" i="23" s="1"/>
  <c r="I5" i="22"/>
  <c r="I5" i="23" s="1"/>
  <c r="I31" i="22" l="1"/>
  <c r="I21" i="23"/>
  <c r="I9" i="23"/>
  <c r="I24" i="23"/>
  <c r="I20" i="23"/>
  <c r="I16" i="23"/>
  <c r="I12" i="23"/>
  <c r="I8" i="23"/>
  <c r="I17" i="23"/>
  <c r="I23" i="23"/>
  <c r="I19" i="23"/>
  <c r="I15" i="23"/>
  <c r="I11" i="23"/>
  <c r="I7" i="23"/>
  <c r="I13" i="23"/>
  <c r="I22" i="23"/>
  <c r="I18" i="23"/>
  <c r="I14" i="23"/>
  <c r="I10" i="23"/>
  <c r="I6" i="23"/>
  <c r="R5" i="23"/>
  <c r="R25" i="23" s="1"/>
  <c r="G40" i="17" s="1"/>
  <c r="F40" i="17"/>
  <c r="V8" i="21"/>
  <c r="O4" i="20"/>
  <c r="D17" i="20" s="1"/>
  <c r="O3" i="20"/>
  <c r="D16" i="20" s="1"/>
  <c r="O2" i="20"/>
  <c r="D15" i="20" s="1"/>
  <c r="O1" i="20"/>
  <c r="D14" i="20" s="1"/>
  <c r="C40" i="17" l="1"/>
  <c r="I25" i="23"/>
  <c r="I33" i="17" l="1"/>
  <c r="C26" i="17" l="1"/>
  <c r="I20" i="17" l="1"/>
  <c r="O3" i="17"/>
  <c r="O2" i="17"/>
  <c r="E2" i="17"/>
  <c r="O4" i="17"/>
  <c r="E3" i="17" s="1"/>
  <c r="D3" i="17" l="1"/>
  <c r="N2" i="18" l="1"/>
  <c r="Q2" i="18"/>
</calcChain>
</file>

<file path=xl/sharedStrings.xml><?xml version="1.0" encoding="utf-8"?>
<sst xmlns="http://schemas.openxmlformats.org/spreadsheetml/2006/main" count="282" uniqueCount="196">
  <si>
    <t>вычислить А+В</t>
  </si>
  <si>
    <t>вычислить А*В</t>
  </si>
  <si>
    <t>№</t>
  </si>
  <si>
    <t>Фамилия</t>
  </si>
  <si>
    <r>
      <t>вычислить А</t>
    </r>
    <r>
      <rPr>
        <b/>
        <vertAlign val="superscript"/>
        <sz val="12"/>
        <color indexed="18"/>
        <rFont val="Arial"/>
        <family val="2"/>
        <charset val="204"/>
      </rPr>
      <t>2</t>
    </r>
  </si>
  <si>
    <t>А+В=</t>
  </si>
  <si>
    <t>А*В=</t>
  </si>
  <si>
    <t>А-В=</t>
  </si>
  <si>
    <t>А/В=</t>
  </si>
  <si>
    <t>Степени числа</t>
  </si>
  <si>
    <t>Число А</t>
  </si>
  <si>
    <t>Квадрат числа А</t>
  </si>
  <si>
    <t>Куб числа А</t>
  </si>
  <si>
    <t>Прямоугольный треугольник</t>
  </si>
  <si>
    <t>Катет А=</t>
  </si>
  <si>
    <t>Катет В=</t>
  </si>
  <si>
    <t>Окружность, круг</t>
  </si>
  <si>
    <t>Радиус R</t>
  </si>
  <si>
    <t>Число ПИ</t>
  </si>
  <si>
    <t>Длина окружности С</t>
  </si>
  <si>
    <t>Площадь круга S</t>
  </si>
  <si>
    <t>Квадратный корень числа А</t>
  </si>
  <si>
    <t>Корень третьей степени числа А</t>
  </si>
  <si>
    <t>площадь  S=</t>
  </si>
  <si>
    <t>периметр Р=</t>
  </si>
  <si>
    <t>гипотенуза С=</t>
  </si>
  <si>
    <t>Назначение</t>
  </si>
  <si>
    <t>Данная работа предназначена для  тренировки и закрепления навыков выполнения простых арифметических действий и работы с  простейшими встроенными функциями в программе MS Excel</t>
  </si>
  <si>
    <t>Задание</t>
  </si>
  <si>
    <t xml:space="preserve">Число А в 4 степени </t>
  </si>
  <si>
    <t>Число А в степени (-1)</t>
  </si>
  <si>
    <t>Число А в степени (-2)</t>
  </si>
  <si>
    <t>Создайте и заполните такую таблицу</t>
  </si>
  <si>
    <r>
      <t xml:space="preserve">Сумма всех чисел (Ответ записать в ячейку </t>
    </r>
    <r>
      <rPr>
        <b/>
        <sz val="10"/>
        <rFont val="Arial Cyr"/>
        <charset val="204"/>
      </rPr>
      <t>В14</t>
    </r>
    <r>
      <rPr>
        <sz val="11"/>
        <color indexed="8"/>
        <rFont val="Calibri"/>
        <family val="2"/>
        <charset val="204"/>
      </rPr>
      <t>)</t>
    </r>
  </si>
  <si>
    <r>
      <t>Среднее значение всех чисел (Ответ записать в ячейку</t>
    </r>
    <r>
      <rPr>
        <b/>
        <sz val="10"/>
        <rFont val="Arial Cyr"/>
        <charset val="204"/>
      </rPr>
      <t xml:space="preserve"> В15</t>
    </r>
    <r>
      <rPr>
        <sz val="11"/>
        <color indexed="8"/>
        <rFont val="Calibri"/>
        <family val="2"/>
        <charset val="204"/>
      </rPr>
      <t>)</t>
    </r>
  </si>
  <si>
    <r>
      <t xml:space="preserve">Максимум среди  всех чисел 
(Ответ записать в  </t>
    </r>
    <r>
      <rPr>
        <b/>
        <sz val="10"/>
        <rFont val="Arial Cyr"/>
        <charset val="204"/>
      </rPr>
      <t>В16)</t>
    </r>
  </si>
  <si>
    <r>
      <t xml:space="preserve">Минимум среди  всех чисел (Ответ записать в  </t>
    </r>
    <r>
      <rPr>
        <b/>
        <sz val="10"/>
        <rFont val="Arial Cyr"/>
        <charset val="204"/>
      </rPr>
      <t>В17</t>
    </r>
    <r>
      <rPr>
        <sz val="11"/>
        <color indexed="8"/>
        <rFont val="Calibri"/>
        <family val="2"/>
        <charset val="204"/>
      </rPr>
      <t>)</t>
    </r>
  </si>
  <si>
    <t>Ненужная строка</t>
  </si>
  <si>
    <t>Лишняя строка</t>
  </si>
  <si>
    <t xml:space="preserve">Удалите  лишние и ненужные  строки </t>
  </si>
  <si>
    <t>Сосчитайте сумму всех чисел в каждом столбце</t>
  </si>
  <si>
    <t xml:space="preserve"> 1</t>
  </si>
  <si>
    <t xml:space="preserve"> 3</t>
  </si>
  <si>
    <t xml:space="preserve"> 8</t>
  </si>
  <si>
    <t xml:space="preserve"> 25</t>
  </si>
  <si>
    <t xml:space="preserve"> 4</t>
  </si>
  <si>
    <t>10</t>
  </si>
  <si>
    <t>28 18</t>
  </si>
  <si>
    <t xml:space="preserve"> 18</t>
  </si>
  <si>
    <t>4</t>
  </si>
  <si>
    <t>12 27</t>
  </si>
  <si>
    <t xml:space="preserve"> 9</t>
  </si>
  <si>
    <t xml:space="preserve"> 27</t>
  </si>
  <si>
    <t>1</t>
  </si>
  <si>
    <t>18 26</t>
  </si>
  <si>
    <t xml:space="preserve"> 26</t>
  </si>
  <si>
    <t>7</t>
  </si>
  <si>
    <t>30 27</t>
  </si>
  <si>
    <t>11</t>
  </si>
  <si>
    <t>18 16</t>
  </si>
  <si>
    <t xml:space="preserve"> 6</t>
  </si>
  <si>
    <t xml:space="preserve"> 16</t>
  </si>
  <si>
    <t>5</t>
  </si>
  <si>
    <t>14 11</t>
  </si>
  <si>
    <t xml:space="preserve"> 11</t>
  </si>
  <si>
    <t>20 15</t>
  </si>
  <si>
    <t xml:space="preserve"> 7</t>
  </si>
  <si>
    <t xml:space="preserve"> 15</t>
  </si>
  <si>
    <t>12</t>
  </si>
  <si>
    <t>21 25</t>
  </si>
  <si>
    <t>27 16</t>
  </si>
  <si>
    <t>8</t>
  </si>
  <si>
    <t>17 11</t>
  </si>
  <si>
    <t xml:space="preserve"> 5</t>
  </si>
  <si>
    <t>10 26</t>
  </si>
  <si>
    <t>22 10</t>
  </si>
  <si>
    <t xml:space="preserve"> 10</t>
  </si>
  <si>
    <t>14 14</t>
  </si>
  <si>
    <t xml:space="preserve"> 14</t>
  </si>
  <si>
    <t>10 27</t>
  </si>
  <si>
    <t>15 19</t>
  </si>
  <si>
    <t>27 29</t>
  </si>
  <si>
    <t xml:space="preserve"> 29</t>
  </si>
  <si>
    <t>16 16</t>
  </si>
  <si>
    <t>2913</t>
  </si>
  <si>
    <t xml:space="preserve">Стоимость 
1 минуты </t>
  </si>
  <si>
    <t xml:space="preserve">Количество минут </t>
  </si>
  <si>
    <t>Стоимость разговора</t>
  </si>
  <si>
    <r>
      <t>Общая стоимость всех разговоров (указать в ячейке</t>
    </r>
    <r>
      <rPr>
        <b/>
        <sz val="14"/>
        <color rgb="FF000000"/>
        <rFont val="Times New Roman"/>
        <family val="1"/>
        <charset val="204"/>
      </rPr>
      <t xml:space="preserve"> К1)</t>
    </r>
  </si>
  <si>
    <t>Белкин</t>
  </si>
  <si>
    <t>Заморов</t>
  </si>
  <si>
    <t>Дудкин</t>
  </si>
  <si>
    <t>Лопухов</t>
  </si>
  <si>
    <t>Носов</t>
  </si>
  <si>
    <t>Горлов</t>
  </si>
  <si>
    <t>Ротов</t>
  </si>
  <si>
    <t>Барин</t>
  </si>
  <si>
    <t>Веревкин</t>
  </si>
  <si>
    <t>Дубинин</t>
  </si>
  <si>
    <t>Лысый</t>
  </si>
  <si>
    <t>Полный</t>
  </si>
  <si>
    <t>Высокий</t>
  </si>
  <si>
    <t>Низкий</t>
  </si>
  <si>
    <t>Глухов</t>
  </si>
  <si>
    <t>Гоноболев</t>
  </si>
  <si>
    <t>Лахмыткин</t>
  </si>
  <si>
    <t>Мельников</t>
  </si>
  <si>
    <t>Чеков</t>
  </si>
  <si>
    <t>Костюшин</t>
  </si>
  <si>
    <t>Неволайнен</t>
  </si>
  <si>
    <t>Горшкалев</t>
  </si>
  <si>
    <t>Еремеев</t>
  </si>
  <si>
    <t>Лупин</t>
  </si>
  <si>
    <t>Солонинкин</t>
  </si>
  <si>
    <t>Бондарев</t>
  </si>
  <si>
    <t>Клевин</t>
  </si>
  <si>
    <t>Мазиков</t>
  </si>
  <si>
    <t>Володин</t>
  </si>
  <si>
    <t>Седов</t>
  </si>
  <si>
    <t>Мигунов</t>
  </si>
  <si>
    <t>Холопцев</t>
  </si>
  <si>
    <t>Балагурин</t>
  </si>
  <si>
    <t>Соколовский</t>
  </si>
  <si>
    <t>Здоров</t>
  </si>
  <si>
    <t>Юнин</t>
  </si>
  <si>
    <t>Пахомов</t>
  </si>
  <si>
    <t>Мальцев</t>
  </si>
  <si>
    <t>Баяндурян</t>
  </si>
  <si>
    <t>Тильтевский</t>
  </si>
  <si>
    <t>Егоров</t>
  </si>
  <si>
    <t>Гоголев</t>
  </si>
  <si>
    <t>Яковлев</t>
  </si>
  <si>
    <t>Драц</t>
  </si>
  <si>
    <t>Сидоров</t>
  </si>
  <si>
    <t>Дмитриев</t>
  </si>
  <si>
    <t>Жигальский</t>
  </si>
  <si>
    <t>Ракса</t>
  </si>
  <si>
    <t>Серебренников</t>
  </si>
  <si>
    <t>Заполните столбец "Стоимость"</t>
  </si>
  <si>
    <t>Задание 2</t>
  </si>
  <si>
    <t xml:space="preserve">Удалить  лишние и ненужные  строки </t>
  </si>
  <si>
    <r>
      <t xml:space="preserve">Путём автосуммирования поместите в </t>
    </r>
    <r>
      <rPr>
        <b/>
        <sz val="14"/>
        <color indexed="8"/>
        <rFont val="Times New Roman"/>
        <family val="1"/>
        <charset val="204"/>
      </rPr>
      <t xml:space="preserve">К15 </t>
    </r>
    <r>
      <rPr>
        <sz val="14"/>
        <color indexed="8"/>
        <rFont val="Times New Roman"/>
        <family val="1"/>
        <charset val="204"/>
      </rPr>
      <t xml:space="preserve">сумму </t>
    </r>
    <r>
      <rPr>
        <b/>
        <sz val="14"/>
        <color indexed="8"/>
        <rFont val="Times New Roman"/>
        <family val="1"/>
        <charset val="204"/>
      </rPr>
      <t>только</t>
    </r>
    <r>
      <rPr>
        <sz val="14"/>
        <color indexed="8"/>
        <rFont val="Times New Roman"/>
        <family val="1"/>
        <charset val="204"/>
      </rPr>
      <t xml:space="preserve"> жёлтых ячеек.</t>
    </r>
  </si>
  <si>
    <t>Сумма только жёлтых ячеек</t>
  </si>
  <si>
    <t>Задание 3</t>
  </si>
  <si>
    <t>Задание 4</t>
  </si>
  <si>
    <t>Ссылка</t>
  </si>
  <si>
    <t>Образец</t>
  </si>
  <si>
    <t>Задание 5</t>
  </si>
  <si>
    <t>Задание 6</t>
  </si>
  <si>
    <r>
      <t xml:space="preserve">Гипотенуза </t>
    </r>
    <r>
      <rPr>
        <b/>
        <sz val="14"/>
        <color indexed="8"/>
        <rFont val="Times New Roman"/>
        <family val="1"/>
        <charset val="204"/>
      </rPr>
      <t>С=</t>
    </r>
  </si>
  <si>
    <r>
      <t xml:space="preserve">Периметр </t>
    </r>
    <r>
      <rPr>
        <b/>
        <sz val="14"/>
        <color indexed="8"/>
        <rFont val="Times New Roman"/>
        <family val="1"/>
        <charset val="204"/>
      </rPr>
      <t>Р=</t>
    </r>
  </si>
  <si>
    <r>
      <t xml:space="preserve">Площадь </t>
    </r>
    <r>
      <rPr>
        <b/>
        <sz val="14"/>
        <color indexed="8"/>
        <rFont val="Times New Roman"/>
        <family val="1"/>
        <charset val="204"/>
      </rPr>
      <t>S=</t>
    </r>
  </si>
  <si>
    <r>
      <t xml:space="preserve">Квадратный корень числа </t>
    </r>
    <r>
      <rPr>
        <b/>
        <sz val="14"/>
        <color indexed="8"/>
        <rFont val="Times New Roman"/>
        <family val="1"/>
        <charset val="204"/>
      </rPr>
      <t>А</t>
    </r>
  </si>
  <si>
    <t>Задание 7</t>
  </si>
  <si>
    <r>
      <t xml:space="preserve">Длина окружности </t>
    </r>
    <r>
      <rPr>
        <b/>
        <sz val="14"/>
        <color indexed="8"/>
        <rFont val="Times New Roman"/>
        <family val="1"/>
        <charset val="204"/>
      </rPr>
      <t>С</t>
    </r>
  </si>
  <si>
    <r>
      <t xml:space="preserve">Площадь круга </t>
    </r>
    <r>
      <rPr>
        <b/>
        <sz val="14"/>
        <color indexed="8"/>
        <rFont val="Times New Roman"/>
        <family val="1"/>
        <charset val="204"/>
      </rPr>
      <t>S</t>
    </r>
  </si>
  <si>
    <t>Заполнить диапазон А2:А20 последователь-ностью  чисел 
1  3  5 ..</t>
  </si>
  <si>
    <t xml:space="preserve">Заполнить диапазон В2:В20 последователь-ностью  чисел 2  4  6 …         </t>
  </si>
  <si>
    <t xml:space="preserve">Заполнить диапазон В2:В20 последователь-ностью  чисел 
2  4  6 …         </t>
  </si>
  <si>
    <t xml:space="preserve">
вычислить</t>
  </si>
  <si>
    <t>Заполнить диапазон А2:А20 последователь-ностью  чисел  1  3  5 ..</t>
  </si>
  <si>
    <r>
      <t>вычислить А</t>
    </r>
    <r>
      <rPr>
        <b/>
        <vertAlign val="superscript"/>
        <sz val="12"/>
        <color indexed="18"/>
        <rFont val="Arial"/>
        <family val="2"/>
        <charset val="204"/>
      </rPr>
      <t>3</t>
    </r>
    <r>
      <rPr>
        <b/>
        <sz val="12"/>
        <color indexed="18"/>
        <rFont val="Arial"/>
        <family val="2"/>
        <charset val="204"/>
      </rPr>
      <t xml:space="preserve"> - 7*В</t>
    </r>
    <r>
      <rPr>
        <b/>
        <vertAlign val="superscript"/>
        <sz val="12"/>
        <color indexed="18"/>
        <rFont val="Arial"/>
        <family val="2"/>
        <charset val="204"/>
      </rPr>
      <t>2</t>
    </r>
  </si>
  <si>
    <r>
      <t xml:space="preserve">Вычислить </t>
    </r>
    <r>
      <rPr>
        <b/>
        <sz val="14"/>
        <color indexed="8"/>
        <rFont val="Times New Roman"/>
        <family val="1"/>
        <charset val="204"/>
      </rPr>
      <t>А+В</t>
    </r>
  </si>
  <si>
    <r>
      <t xml:space="preserve">Вычислить </t>
    </r>
    <r>
      <rPr>
        <b/>
        <sz val="14"/>
        <color indexed="8"/>
        <rFont val="Times New Roman"/>
        <family val="1"/>
        <charset val="204"/>
      </rPr>
      <t>А*В</t>
    </r>
  </si>
  <si>
    <r>
      <t xml:space="preserve">Вычислить </t>
    </r>
    <r>
      <rPr>
        <b/>
        <sz val="14"/>
        <color indexed="8"/>
        <rFont val="Times New Roman"/>
        <family val="1"/>
        <charset val="204"/>
      </rPr>
      <t>А</t>
    </r>
    <r>
      <rPr>
        <b/>
        <vertAlign val="superscript"/>
        <sz val="12"/>
        <color indexed="18"/>
        <rFont val="Arial"/>
        <family val="2"/>
        <charset val="204"/>
      </rPr>
      <t>2</t>
    </r>
  </si>
  <si>
    <r>
      <t xml:space="preserve">Вычислить </t>
    </r>
    <r>
      <rPr>
        <b/>
        <sz val="14"/>
        <color indexed="8"/>
        <rFont val="Times New Roman"/>
        <family val="1"/>
        <charset val="204"/>
      </rPr>
      <t>А</t>
    </r>
    <r>
      <rPr>
        <b/>
        <vertAlign val="superscript"/>
        <sz val="12"/>
        <color indexed="18"/>
        <rFont val="Arial"/>
        <family val="2"/>
        <charset val="204"/>
      </rPr>
      <t>3</t>
    </r>
    <r>
      <rPr>
        <b/>
        <sz val="12"/>
        <color indexed="18"/>
        <rFont val="Arial"/>
        <family val="2"/>
        <charset val="204"/>
      </rPr>
      <t xml:space="preserve"> - 7*В</t>
    </r>
    <r>
      <rPr>
        <b/>
        <vertAlign val="superscript"/>
        <sz val="12"/>
        <color indexed="18"/>
        <rFont val="Arial"/>
        <family val="2"/>
        <charset val="204"/>
      </rPr>
      <t>2</t>
    </r>
  </si>
  <si>
    <r>
      <rPr>
        <sz val="12"/>
        <rFont val="Arial"/>
        <family val="2"/>
        <charset val="204"/>
      </rPr>
      <t xml:space="preserve">  Вычислить</t>
    </r>
    <r>
      <rPr>
        <sz val="12"/>
        <color indexed="18"/>
        <rFont val="Arial"/>
        <family val="2"/>
        <charset val="204"/>
      </rPr>
      <t xml:space="preserve">  </t>
    </r>
    <r>
      <rPr>
        <b/>
        <sz val="12"/>
        <color indexed="18"/>
        <rFont val="Arial"/>
        <family val="2"/>
        <charset val="204"/>
      </rPr>
      <t xml:space="preserve"> 
</t>
    </r>
  </si>
  <si>
    <t xml:space="preserve">Рассчитать стоимость разговоров по телефону      </t>
  </si>
  <si>
    <t xml:space="preserve">Подсчитать общую стоимость всех разговоров.    </t>
  </si>
  <si>
    <t>Задание 8</t>
  </si>
  <si>
    <t>Задание 9</t>
  </si>
  <si>
    <r>
      <t>Сумма всех чисел диапазона</t>
    </r>
    <r>
      <rPr>
        <b/>
        <sz val="14"/>
        <color indexed="8"/>
        <rFont val="Times New Roman"/>
        <family val="1"/>
        <charset val="204"/>
      </rPr>
      <t xml:space="preserve"> B3:G12</t>
    </r>
  </si>
  <si>
    <r>
      <t xml:space="preserve">Среднее значение всех чисел диапазона </t>
    </r>
    <r>
      <rPr>
        <b/>
        <sz val="14"/>
        <color indexed="8"/>
        <rFont val="Times New Roman"/>
        <family val="1"/>
        <charset val="204"/>
      </rPr>
      <t>B3:G12</t>
    </r>
  </si>
  <si>
    <r>
      <t xml:space="preserve">Максимум среди  всех чисел диапазона </t>
    </r>
    <r>
      <rPr>
        <b/>
        <sz val="14"/>
        <color indexed="8"/>
        <rFont val="Times New Roman"/>
        <family val="1"/>
        <charset val="204"/>
      </rPr>
      <t>B3:G12</t>
    </r>
  </si>
  <si>
    <r>
      <t xml:space="preserve">Минимум среди  всех чисел диапазона </t>
    </r>
    <r>
      <rPr>
        <b/>
        <sz val="14"/>
        <color indexed="8"/>
        <rFont val="Times New Roman"/>
        <family val="1"/>
        <charset val="204"/>
      </rPr>
      <t>B3:G12</t>
    </r>
  </si>
  <si>
    <t>Задание 10</t>
  </si>
  <si>
    <t>Сумма всех чисел в  столбце 1</t>
  </si>
  <si>
    <t>Сумма всех чисел в  столбце 2</t>
  </si>
  <si>
    <t>Сумма всех чисел в  столбце 3</t>
  </si>
  <si>
    <t>Сумма всех чисел в  столбце 4</t>
  </si>
  <si>
    <t>Сумма всех чисел в  столбце 5</t>
  </si>
  <si>
    <t>Сумма всех чисел в  столбце 6</t>
  </si>
  <si>
    <t>Сумма всех чисел в  столбце 7</t>
  </si>
  <si>
    <t>Сумма всех чисел в  столбце 8</t>
  </si>
  <si>
    <t>Код работы</t>
  </si>
  <si>
    <t>ссылка</t>
  </si>
  <si>
    <t>Сравн</t>
  </si>
  <si>
    <t>Оценка</t>
  </si>
  <si>
    <t>Код</t>
  </si>
  <si>
    <t>Внимание!</t>
  </si>
  <si>
    <t>Присвойте(переименовать) листу 1 свою фамилию</t>
  </si>
  <si>
    <t>Выполненную работу необходимо сохранить и загрузить в СДО</t>
  </si>
  <si>
    <t>Практическая работа 16</t>
  </si>
  <si>
    <r>
      <rPr>
        <b/>
        <sz val="14"/>
        <rFont val="Times New Roman"/>
        <family val="1"/>
        <charset val="204"/>
      </rPr>
      <t>10 заданий</t>
    </r>
    <r>
      <rPr>
        <sz val="14"/>
        <rFont val="Times New Roman"/>
        <family val="1"/>
        <charset val="204"/>
      </rPr>
      <t xml:space="preserve"> расположены на отдельных листах книги.
Правильность выполнения ваших действий  смотрите на листе </t>
    </r>
    <r>
      <rPr>
        <b/>
        <sz val="14"/>
        <rFont val="Times New Roman"/>
        <family val="1"/>
        <charset val="204"/>
      </rPr>
      <t xml:space="preserve">"Контроль" </t>
    </r>
  </si>
  <si>
    <t>Выполнено заданий</t>
  </si>
  <si>
    <t>Сосчитайте сумму всех чисел в каждом столбце. Результаты поместите в желтые ячейки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</si>
</sst>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&quot;р.&quot;"/>
  </numFmts>
  <fonts count="32" x14ac:knownFonts="1"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18"/>
      <name val="Arial"/>
      <family val="2"/>
      <charset val="204"/>
    </font>
    <font>
      <b/>
      <vertAlign val="superscript"/>
      <sz val="12"/>
      <color indexed="18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b/>
      <sz val="11"/>
      <color indexed="8"/>
      <name val="Calibri"/>
      <family val="2"/>
      <charset val="204"/>
    </font>
    <font>
      <sz val="10"/>
      <color theme="0"/>
      <name val="Arial Cyr"/>
      <charset val="204"/>
    </font>
    <font>
      <b/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Arial Black"/>
      <family val="2"/>
      <charset val="204"/>
    </font>
    <font>
      <b/>
      <sz val="12"/>
      <color indexed="8"/>
      <name val="Calibri"/>
      <family val="2"/>
      <charset val="204"/>
    </font>
    <font>
      <sz val="12"/>
      <name val="Arial"/>
      <family val="2"/>
      <charset val="204"/>
    </font>
    <font>
      <sz val="12"/>
      <color indexed="18"/>
      <name val="Arial"/>
      <family val="2"/>
      <charset val="204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2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4" fillId="0" borderId="0" xfId="0" applyFont="1" applyFill="1" applyBorder="1"/>
    <xf numFmtId="0" fontId="0" fillId="0" borderId="0" xfId="0" applyFill="1"/>
    <xf numFmtId="0" fontId="6" fillId="2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3" fillId="0" borderId="0" xfId="0" applyFont="1"/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6" fillId="0" borderId="0" xfId="0" applyFont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17" fillId="0" borderId="0" xfId="0" applyFont="1"/>
    <xf numFmtId="0" fontId="17" fillId="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wrapText="1"/>
    </xf>
    <xf numFmtId="0" fontId="21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wrapText="1" indent="1"/>
    </xf>
    <xf numFmtId="0" fontId="17" fillId="0" borderId="0" xfId="0" applyFont="1" applyAlignment="1">
      <alignment horizontal="left" vertical="center" wrapText="1" indent="1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wrapText="1" indent="5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left" indent="1"/>
    </xf>
    <xf numFmtId="0" fontId="2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wrapText="1"/>
    </xf>
    <xf numFmtId="2" fontId="24" fillId="4" borderId="4" xfId="0" applyNumberFormat="1" applyFont="1" applyFill="1" applyBorder="1" applyAlignment="1">
      <alignment horizontal="center" vertical="center" wrapText="1"/>
    </xf>
    <xf numFmtId="0" fontId="27" fillId="9" borderId="0" xfId="0" applyFont="1" applyFill="1" applyBorder="1"/>
    <xf numFmtId="0" fontId="28" fillId="9" borderId="0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/>
    </xf>
    <xf numFmtId="2" fontId="27" fillId="9" borderId="0" xfId="0" applyNumberFormat="1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9" fillId="9" borderId="0" xfId="0" applyFont="1" applyFill="1" applyAlignment="1">
      <alignment horizontal="center" vertical="center"/>
    </xf>
    <xf numFmtId="0" fontId="29" fillId="9" borderId="0" xfId="0" applyFont="1" applyFill="1"/>
    <xf numFmtId="0" fontId="29" fillId="9" borderId="0" xfId="0" applyFont="1" applyFill="1" applyAlignment="1">
      <alignment horizontal="center"/>
    </xf>
    <xf numFmtId="0" fontId="27" fillId="0" borderId="0" xfId="0" applyFont="1"/>
    <xf numFmtId="0" fontId="5" fillId="0" borderId="0" xfId="0" applyFont="1"/>
    <xf numFmtId="0" fontId="12" fillId="0" borderId="0" xfId="0" applyFont="1"/>
    <xf numFmtId="0" fontId="31" fillId="0" borderId="4" xfId="0" applyFont="1" applyFill="1" applyBorder="1" applyAlignment="1">
      <alignment horizontal="center" vertical="center"/>
    </xf>
    <xf numFmtId="0" fontId="27" fillId="9" borderId="0" xfId="0" applyFont="1" applyFill="1"/>
    <xf numFmtId="0" fontId="2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 indent="1"/>
    </xf>
    <xf numFmtId="0" fontId="30" fillId="0" borderId="0" xfId="0" applyFont="1" applyFill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indent="6"/>
    </xf>
    <xf numFmtId="0" fontId="0" fillId="0" borderId="0" xfId="0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_baza" xfId="1"/>
  </cellStyles>
  <dxfs count="18"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3</xdr:row>
      <xdr:rowOff>28575</xdr:rowOff>
    </xdr:from>
    <xdr:to>
      <xdr:col>14</xdr:col>
      <xdr:colOff>342315</xdr:colOff>
      <xdr:row>20</xdr:row>
      <xdr:rowOff>123408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561975"/>
          <a:ext cx="4676190" cy="3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1</xdr:row>
      <xdr:rowOff>38100</xdr:rowOff>
    </xdr:from>
    <xdr:to>
      <xdr:col>14</xdr:col>
      <xdr:colOff>8901</xdr:colOff>
      <xdr:row>22</xdr:row>
      <xdr:rowOff>142362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228600"/>
          <a:ext cx="4990476" cy="41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219075</xdr:rowOff>
    </xdr:from>
    <xdr:to>
      <xdr:col>14</xdr:col>
      <xdr:colOff>199355</xdr:colOff>
      <xdr:row>19</xdr:row>
      <xdr:rowOff>113815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219075"/>
          <a:ext cx="5361905" cy="38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34178</xdr:colOff>
      <xdr:row>2</xdr:row>
      <xdr:rowOff>35858</xdr:rowOff>
    </xdr:from>
    <xdr:to>
      <xdr:col>14</xdr:col>
      <xdr:colOff>168088</xdr:colOff>
      <xdr:row>22</xdr:row>
      <xdr:rowOff>26333</xdr:rowOff>
    </xdr:to>
    <xdr:grpSp>
      <xdr:nvGrpSpPr>
        <xdr:cNvPr id="12377" name="Group 52"/>
        <xdr:cNvGrpSpPr>
          <a:grpSpLocks/>
        </xdr:cNvGrpSpPr>
      </xdr:nvGrpSpPr>
      <xdr:grpSpPr bwMode="auto">
        <a:xfrm>
          <a:off x="4135531" y="416858"/>
          <a:ext cx="13569763" cy="3800475"/>
          <a:chOff x="298" y="112"/>
          <a:chExt cx="747" cy="399"/>
        </a:xfrm>
      </xdr:grpSpPr>
      <xdr:pic>
        <xdr:nvPicPr>
          <xdr:cNvPr id="12378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308" y="284"/>
            <a:ext cx="408" cy="227"/>
          </a:xfrm>
          <a:prstGeom prst="rect">
            <a:avLst/>
          </a:prstGeom>
          <a:noFill/>
          <a:ln w="28575">
            <a:solidFill>
              <a:srgbClr val="333399"/>
            </a:solidFill>
            <a:miter lim="800000"/>
            <a:headEnd/>
            <a:tailEnd/>
          </a:ln>
        </xdr:spPr>
      </xdr:pic>
      <xdr:sp macro="" textlink="">
        <xdr:nvSpPr>
          <xdr:cNvPr id="12333" name="Text Box 45"/>
          <xdr:cNvSpPr txBox="1">
            <a:spLocks noChangeArrowheads="1"/>
          </xdr:cNvSpPr>
        </xdr:nvSpPr>
        <xdr:spPr bwMode="auto">
          <a:xfrm>
            <a:off x="298" y="112"/>
            <a:ext cx="429" cy="143"/>
          </a:xfrm>
          <a:prstGeom prst="rect">
            <a:avLst/>
          </a:prstGeom>
          <a:solidFill>
            <a:srgbClr val="E6E6FF"/>
          </a:solidFill>
          <a:ln w="38100">
            <a:solidFill>
              <a:srgbClr val="000080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                      </a:t>
            </a:r>
            <a:r>
              <a:rPr lang="ru-RU" sz="1400" b="1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 Задания</a:t>
            </a:r>
            <a:endPara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1. </a:t>
            </a: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Занести в ячейки   данные, как в образце. </a:t>
            </a:r>
          </a:p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2.</a:t>
            </a: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Построить  формулы для  вычисления гипотенузы прямоугольного треугольника, периметра и площади.</a:t>
            </a:r>
          </a:p>
          <a:p>
            <a:pPr algn="l" rtl="0">
              <a:defRPr sz="1000"/>
            </a:pPr>
            <a:endPara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2380" name="Picture 4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745" y="174"/>
            <a:ext cx="300" cy="256"/>
          </a:xfrm>
          <a:prstGeom prst="rect">
            <a:avLst/>
          </a:prstGeom>
          <a:noFill/>
          <a:ln w="38100">
            <a:solidFill>
              <a:srgbClr val="000080"/>
            </a:solidFill>
            <a:miter lim="800000"/>
            <a:headEnd/>
            <a:tailEnd/>
          </a:ln>
        </xdr:spPr>
      </xdr:pic>
      <xdr:sp macro="" textlink="">
        <xdr:nvSpPr>
          <xdr:cNvPr id="12381" name="Line 49"/>
          <xdr:cNvSpPr>
            <a:spLocks noChangeShapeType="1"/>
          </xdr:cNvSpPr>
        </xdr:nvSpPr>
        <xdr:spPr bwMode="auto">
          <a:xfrm>
            <a:off x="522" y="262"/>
            <a:ext cx="0" cy="22"/>
          </a:xfrm>
          <a:prstGeom prst="line">
            <a:avLst/>
          </a:prstGeom>
          <a:noFill/>
          <a:ln w="38100">
            <a:solidFill>
              <a:srgbClr val="000080"/>
            </a:solidFill>
            <a:round/>
            <a:headEnd/>
            <a:tailEnd type="triangle" w="med" len="med"/>
          </a:ln>
        </xdr:spPr>
      </xdr:sp>
      <xdr:sp macro="" textlink="">
        <xdr:nvSpPr>
          <xdr:cNvPr id="12382" name="Line 50"/>
          <xdr:cNvSpPr>
            <a:spLocks noChangeShapeType="1"/>
          </xdr:cNvSpPr>
        </xdr:nvSpPr>
        <xdr:spPr bwMode="auto">
          <a:xfrm flipH="1">
            <a:off x="720" y="380"/>
            <a:ext cx="22" cy="0"/>
          </a:xfrm>
          <a:prstGeom prst="line">
            <a:avLst/>
          </a:prstGeom>
          <a:noFill/>
          <a:ln w="38100">
            <a:solidFill>
              <a:srgbClr val="000080"/>
            </a:solidFill>
            <a:round/>
            <a:headEnd/>
            <a:tailEnd type="triangle" w="med" len="med"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</xdr:row>
      <xdr:rowOff>28575</xdr:rowOff>
    </xdr:from>
    <xdr:to>
      <xdr:col>12</xdr:col>
      <xdr:colOff>209550</xdr:colOff>
      <xdr:row>31</xdr:row>
      <xdr:rowOff>85725</xdr:rowOff>
    </xdr:to>
    <xdr:grpSp>
      <xdr:nvGrpSpPr>
        <xdr:cNvPr id="15395" name="Group 10"/>
        <xdr:cNvGrpSpPr>
          <a:grpSpLocks/>
        </xdr:cNvGrpSpPr>
      </xdr:nvGrpSpPr>
      <xdr:grpSpPr bwMode="auto">
        <a:xfrm>
          <a:off x="3933825" y="409575"/>
          <a:ext cx="4400550" cy="5581650"/>
          <a:chOff x="365" y="82"/>
          <a:chExt cx="482" cy="556"/>
        </a:xfrm>
      </xdr:grpSpPr>
      <xdr:sp macro="" textlink="">
        <xdr:nvSpPr>
          <xdr:cNvPr id="15364" name="Text Box 4"/>
          <xdr:cNvSpPr txBox="1">
            <a:spLocks noChangeArrowheads="1"/>
          </xdr:cNvSpPr>
        </xdr:nvSpPr>
        <xdr:spPr bwMode="auto">
          <a:xfrm>
            <a:off x="365" y="82"/>
            <a:ext cx="482" cy="113"/>
          </a:xfrm>
          <a:prstGeom prst="rect">
            <a:avLst/>
          </a:prstGeom>
          <a:solidFill>
            <a:srgbClr val="E6E6FF"/>
          </a:solidFill>
          <a:ln w="38100">
            <a:solidFill>
              <a:srgbClr val="000080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                      </a:t>
            </a:r>
            <a:r>
              <a:rPr lang="ru-RU" sz="1400" b="1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 Задания</a:t>
            </a:r>
            <a:endPara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1. </a:t>
            </a: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Занести в ячейки   данные, как в образце. </a:t>
            </a:r>
          </a:p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2.</a:t>
            </a: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Самостоятельно построить  формулы для  вычисления длины окружности и площади круга</a:t>
            </a:r>
          </a:p>
          <a:p>
            <a:pPr algn="l" rtl="0">
              <a:defRPr sz="1000"/>
            </a:pPr>
            <a:endPara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397" name="Line 6"/>
          <xdr:cNvSpPr>
            <a:spLocks noChangeShapeType="1"/>
          </xdr:cNvSpPr>
        </xdr:nvSpPr>
        <xdr:spPr bwMode="auto">
          <a:xfrm>
            <a:off x="608" y="196"/>
            <a:ext cx="0" cy="21"/>
          </a:xfrm>
          <a:prstGeom prst="line">
            <a:avLst/>
          </a:prstGeom>
          <a:noFill/>
          <a:ln w="38100">
            <a:solidFill>
              <a:srgbClr val="000080"/>
            </a:solidFill>
            <a:round/>
            <a:headEnd/>
            <a:tailEnd type="triangle" w="med" len="med"/>
          </a:ln>
        </xdr:spPr>
      </xdr:sp>
      <xdr:pic>
        <xdr:nvPicPr>
          <xdr:cNvPr id="15398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59" y="218"/>
            <a:ext cx="310" cy="420"/>
          </a:xfrm>
          <a:prstGeom prst="rect">
            <a:avLst/>
          </a:prstGeom>
          <a:noFill/>
          <a:ln w="38100">
            <a:solidFill>
              <a:srgbClr val="000080"/>
            </a:solidFill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161925</xdr:rowOff>
    </xdr:from>
    <xdr:to>
      <xdr:col>15</xdr:col>
      <xdr:colOff>142875</xdr:colOff>
      <xdr:row>22</xdr:row>
      <xdr:rowOff>161925</xdr:rowOff>
    </xdr:to>
    <xdr:sp macro="" textlink="">
      <xdr:nvSpPr>
        <xdr:cNvPr id="1077" name="Text Box 53"/>
        <xdr:cNvSpPr txBox="1">
          <a:spLocks noChangeArrowheads="1"/>
        </xdr:cNvSpPr>
      </xdr:nvSpPr>
      <xdr:spPr bwMode="auto">
        <a:xfrm>
          <a:off x="9505950" y="161925"/>
          <a:ext cx="3419475" cy="5010150"/>
        </a:xfrm>
        <a:prstGeom prst="rect">
          <a:avLst/>
        </a:prstGeom>
        <a:solidFill>
          <a:srgbClr val="E6E6FF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  <a:r>
            <a:rPr lang="ru-RU" sz="1400" b="1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Задания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1.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Для ячеек А2:А20 построить диапазон чисел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1   3   5  7 ....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2.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Для ячеек В2:В20 построить диапазон чисел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2   4   6   8 ....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3.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 столбце С необходимо вычислить  сумму чисел, которые хранятся в столбцах А и В. Для этого в ячейку С2 занести формулу  </a:t>
          </a:r>
          <a:r>
            <a:rPr lang="ru-RU" sz="1400" b="1" i="0" u="none" strike="noStrike" baseline="0">
              <a:solidFill>
                <a:srgbClr val="DC2300"/>
              </a:solidFill>
              <a:latin typeface="Times New Roman"/>
              <a:cs typeface="Times New Roman"/>
            </a:rPr>
            <a:t>=А2+В2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, а затем заполнить ее вниз до ячейки С21, используя черный плюс в нижнем правом углу: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=А3+В3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=А4+В4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.........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Внимание: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 заполнении формулы вниз увеличивается номер строки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4. Аналогично вычислить значения остальных столбцов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219075</xdr:colOff>
          <xdr:row>0</xdr:row>
          <xdr:rowOff>400050</xdr:rowOff>
        </xdr:from>
        <xdr:to>
          <xdr:col>6</xdr:col>
          <xdr:colOff>790575</xdr:colOff>
          <xdr:row>0</xdr:row>
          <xdr:rowOff>971550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447676</xdr:colOff>
      <xdr:row>1</xdr:row>
      <xdr:rowOff>171451</xdr:rowOff>
    </xdr:from>
    <xdr:to>
      <xdr:col>12</xdr:col>
      <xdr:colOff>323850</xdr:colOff>
      <xdr:row>5</xdr:row>
      <xdr:rowOff>47625</xdr:rowOff>
    </xdr:to>
    <xdr:sp macro="" textlink="">
      <xdr:nvSpPr>
        <xdr:cNvPr id="2" name="Text Box 43"/>
        <xdr:cNvSpPr txBox="1">
          <a:spLocks noChangeArrowheads="1"/>
        </xdr:cNvSpPr>
      </xdr:nvSpPr>
      <xdr:spPr bwMode="auto">
        <a:xfrm>
          <a:off x="6057901" y="971551"/>
          <a:ext cx="3809999" cy="790574"/>
        </a:xfrm>
        <a:prstGeom prst="rect">
          <a:avLst/>
        </a:prstGeom>
        <a:solidFill>
          <a:srgbClr val="E6E6FF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</a:t>
          </a:r>
          <a:r>
            <a:rPr lang="ru-RU" sz="1400" b="1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 Задание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Рассчитать стоимость разговоров по телефону      Подсчитать общую стоимость всех разговоров.   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2</xdr:row>
      <xdr:rowOff>66675</xdr:rowOff>
    </xdr:from>
    <xdr:to>
      <xdr:col>24</xdr:col>
      <xdr:colOff>476250</xdr:colOff>
      <xdr:row>8</xdr:row>
      <xdr:rowOff>58075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6610350" y="457200"/>
          <a:ext cx="4400550" cy="1134400"/>
        </a:xfrm>
        <a:prstGeom prst="rect">
          <a:avLst/>
        </a:prstGeom>
        <a:solidFill>
          <a:srgbClr val="E6E6FF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</a:t>
          </a:r>
          <a:r>
            <a:rPr lang="ru-RU" sz="1400" b="1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 Задания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1.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Занести в ячейки   данные, как в образце.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2.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Самостоятельно построить  формулы для  вычисления длины окружности и площади круга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1133475</xdr:colOff>
          <xdr:row>25</xdr:row>
          <xdr:rowOff>47625</xdr:rowOff>
        </xdr:from>
        <xdr:to>
          <xdr:col>1</xdr:col>
          <xdr:colOff>1676400</xdr:colOff>
          <xdr:row>25</xdr:row>
          <xdr:rowOff>619125</xdr:rowOff>
        </xdr:to>
        <xdr:sp macro="" textlink="">
          <xdr:nvSpPr>
            <xdr:cNvPr id="18434" name="Picture 1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E8" sqref="E8"/>
    </sheetView>
  </sheetViews>
  <sheetFormatPr defaultRowHeight="15" x14ac:dyDescent="0.25"/>
  <cols>
    <col min="1" max="1" width="18.42578125" customWidth="1"/>
    <col min="13" max="13" width="11.140625" customWidth="1"/>
    <col min="14" max="14" width="12.140625" customWidth="1"/>
    <col min="17" max="17" width="0" hidden="1" customWidth="1"/>
  </cols>
  <sheetData>
    <row r="1" spans="1:17" ht="21" thickBot="1" x14ac:dyDescent="0.3">
      <c r="A1" s="84" t="s">
        <v>192</v>
      </c>
      <c r="B1" s="84"/>
      <c r="C1" s="84"/>
      <c r="D1" s="84"/>
      <c r="E1" s="84"/>
      <c r="F1" s="84"/>
      <c r="G1" s="84"/>
      <c r="H1" s="84"/>
      <c r="I1" s="84"/>
      <c r="J1" s="84"/>
    </row>
    <row r="2" spans="1:17" ht="68.25" customHeight="1" thickBot="1" x14ac:dyDescent="0.3">
      <c r="A2" s="56" t="s">
        <v>26</v>
      </c>
      <c r="B2" s="85" t="s">
        <v>27</v>
      </c>
      <c r="C2" s="85"/>
      <c r="D2" s="85"/>
      <c r="E2" s="85"/>
      <c r="F2" s="85"/>
      <c r="G2" s="85"/>
      <c r="H2" s="85"/>
      <c r="I2" s="85"/>
      <c r="J2" s="85"/>
      <c r="L2" s="86" t="s">
        <v>187</v>
      </c>
      <c r="M2" s="87"/>
      <c r="N2" s="81">
        <f ca="1">Контроль!E3</f>
        <v>0</v>
      </c>
      <c r="Q2" s="82">
        <f ca="1">Контроль!E3</f>
        <v>0</v>
      </c>
    </row>
    <row r="3" spans="1:17" ht="69.75" customHeight="1" x14ac:dyDescent="0.25">
      <c r="A3" s="56" t="s">
        <v>28</v>
      </c>
      <c r="B3" s="85" t="s">
        <v>193</v>
      </c>
      <c r="C3" s="85"/>
      <c r="D3" s="85"/>
      <c r="E3" s="85"/>
      <c r="F3" s="85"/>
      <c r="G3" s="85"/>
      <c r="H3" s="85"/>
      <c r="I3" s="85"/>
      <c r="J3" s="85"/>
      <c r="Q3" s="83">
        <v>2</v>
      </c>
    </row>
    <row r="4" spans="1:17" ht="48" customHeight="1" x14ac:dyDescent="0.25">
      <c r="A4" s="56" t="s">
        <v>189</v>
      </c>
      <c r="B4" s="85" t="s">
        <v>191</v>
      </c>
      <c r="C4" s="85"/>
      <c r="D4" s="85"/>
      <c r="E4" s="85"/>
      <c r="F4" s="85"/>
      <c r="G4" s="85"/>
      <c r="H4" s="85"/>
      <c r="I4" s="85"/>
      <c r="J4" s="85"/>
    </row>
  </sheetData>
  <sheetProtection password="CD38" sheet="1" objects="1" scenarios="1" selectLockedCells="1" selectUnlockedCells="1"/>
  <mergeCells count="5">
    <mergeCell ref="A1:J1"/>
    <mergeCell ref="B2:J2"/>
    <mergeCell ref="B3:J3"/>
    <mergeCell ref="B4:J4"/>
    <mergeCell ref="L2:M2"/>
  </mergeCells>
  <conditionalFormatting sqref="L2:N2">
    <cfRule type="expression" dxfId="17" priority="1">
      <formula>$Q$2&gt;=3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G22" sqref="G22"/>
    </sheetView>
  </sheetViews>
  <sheetFormatPr defaultRowHeight="15" x14ac:dyDescent="0.25"/>
  <cols>
    <col min="1" max="1" width="20.85546875" style="32" customWidth="1"/>
    <col min="2" max="10" width="9.140625" style="32"/>
    <col min="11" max="11" width="12.28515625" style="32" hidden="1" customWidth="1"/>
    <col min="12" max="12" width="7.7109375" style="32" hidden="1" customWidth="1"/>
    <col min="13" max="13" width="9" style="32" hidden="1" customWidth="1"/>
    <col min="14" max="14" width="0" style="32" hidden="1" customWidth="1"/>
    <col min="15" max="15" width="4.140625" style="32" hidden="1" customWidth="1"/>
    <col min="16" max="18" width="0" style="32" hidden="1" customWidth="1"/>
    <col min="19" max="16384" width="9.140625" style="32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O1" s="33">
        <f>SUM(B3:G12)</f>
        <v>495.00200000000007</v>
      </c>
    </row>
    <row r="2" spans="1:15" ht="15.75" thickBot="1" x14ac:dyDescent="0.3">
      <c r="A2" s="31"/>
      <c r="B2" s="31"/>
      <c r="C2" s="31"/>
      <c r="D2" s="31"/>
      <c r="E2" s="31"/>
      <c r="F2" s="31"/>
      <c r="G2" s="31"/>
      <c r="H2" s="31"/>
      <c r="O2" s="33">
        <f>AVERAGE(B3:G12)</f>
        <v>8.2500333333333344</v>
      </c>
    </row>
    <row r="3" spans="1:15" x14ac:dyDescent="0.25">
      <c r="A3" s="31"/>
      <c r="B3" s="34">
        <v>-30.895</v>
      </c>
      <c r="C3" s="35">
        <v>30.704000000000001</v>
      </c>
      <c r="D3" s="35">
        <v>45.433999999999997</v>
      </c>
      <c r="E3" s="35">
        <v>-36.237000000000002</v>
      </c>
      <c r="F3" s="35">
        <v>-2.2269999999999999</v>
      </c>
      <c r="G3" s="36">
        <v>-6.7779999999999996</v>
      </c>
      <c r="H3" s="31"/>
      <c r="O3" s="33">
        <f>MAX(B3:G12)</f>
        <v>227.238</v>
      </c>
    </row>
    <row r="4" spans="1:15" x14ac:dyDescent="0.25">
      <c r="A4" s="31"/>
      <c r="B4" s="37">
        <v>-254.934</v>
      </c>
      <c r="C4" s="38">
        <v>40.938000000000002</v>
      </c>
      <c r="D4" s="38">
        <v>60.578000000000003</v>
      </c>
      <c r="E4" s="38">
        <v>31.948</v>
      </c>
      <c r="F4" s="38">
        <v>61.241999999999997</v>
      </c>
      <c r="G4" s="39">
        <v>71.227999999999994</v>
      </c>
      <c r="H4" s="31"/>
      <c r="O4" s="33">
        <f>MIN(B3:G12)</f>
        <v>-703.01199999999994</v>
      </c>
    </row>
    <row r="5" spans="1:15" x14ac:dyDescent="0.25">
      <c r="A5" s="31"/>
      <c r="B5" s="37">
        <v>-478.97300000000001</v>
      </c>
      <c r="C5" s="38">
        <v>51.173000000000002</v>
      </c>
      <c r="D5" s="38">
        <v>75.722999999999999</v>
      </c>
      <c r="E5" s="38">
        <v>100.133</v>
      </c>
      <c r="F5" s="38">
        <v>124.711</v>
      </c>
      <c r="G5" s="39">
        <v>149.233</v>
      </c>
      <c r="H5" s="31"/>
    </row>
    <row r="6" spans="1:15" x14ac:dyDescent="0.25">
      <c r="A6" s="31"/>
      <c r="B6" s="37">
        <v>-703.01199999999994</v>
      </c>
      <c r="C6" s="38">
        <v>61.408000000000001</v>
      </c>
      <c r="D6" s="38">
        <v>90.867000000000004</v>
      </c>
      <c r="E6" s="38">
        <v>168.31899999999999</v>
      </c>
      <c r="F6" s="38">
        <v>188.18</v>
      </c>
      <c r="G6" s="39">
        <v>227.238</v>
      </c>
      <c r="H6" s="31"/>
    </row>
    <row r="7" spans="1:15" x14ac:dyDescent="0.25">
      <c r="A7" s="31"/>
      <c r="B7" s="37">
        <v>20.914000000000001</v>
      </c>
      <c r="C7" s="38">
        <v>70.376000000000005</v>
      </c>
      <c r="D7" s="38">
        <v>104.071</v>
      </c>
      <c r="E7" s="38">
        <v>-100</v>
      </c>
      <c r="F7" s="38">
        <v>-18.751999999999999</v>
      </c>
      <c r="G7" s="39">
        <v>-32.61</v>
      </c>
      <c r="H7" s="31"/>
    </row>
    <row r="8" spans="1:15" x14ac:dyDescent="0.25">
      <c r="A8" s="31"/>
      <c r="B8" s="37">
        <v>-198.01499999999999</v>
      </c>
      <c r="C8" s="38">
        <v>79.540999999999997</v>
      </c>
      <c r="D8" s="38">
        <v>117.52</v>
      </c>
      <c r="E8" s="38">
        <v>-31.815000000000001</v>
      </c>
      <c r="F8" s="38">
        <v>43.627000000000002</v>
      </c>
      <c r="G8" s="39">
        <v>44.143000000000001</v>
      </c>
      <c r="H8" s="31"/>
    </row>
    <row r="9" spans="1:15" x14ac:dyDescent="0.25">
      <c r="A9" s="31"/>
      <c r="B9" s="37">
        <v>-133.49299999999999</v>
      </c>
      <c r="C9" s="38">
        <v>88.585999999999999</v>
      </c>
      <c r="D9" s="38">
        <v>130.72900000000001</v>
      </c>
      <c r="E9" s="38">
        <v>-64.581000000000003</v>
      </c>
      <c r="F9" s="38">
        <v>25.053000000000001</v>
      </c>
      <c r="G9" s="39">
        <v>19.706</v>
      </c>
      <c r="H9" s="31"/>
    </row>
    <row r="10" spans="1:15" x14ac:dyDescent="0.25">
      <c r="A10" s="31"/>
      <c r="B10" s="37">
        <v>-68.025999999999996</v>
      </c>
      <c r="C10" s="38">
        <v>97.488</v>
      </c>
      <c r="D10" s="38">
        <v>143.65199999999999</v>
      </c>
      <c r="E10" s="38">
        <v>-97.346000000000004</v>
      </c>
      <c r="F10" s="38">
        <v>6.25</v>
      </c>
      <c r="G10" s="39">
        <v>-5.0179999999999998</v>
      </c>
      <c r="H10" s="31"/>
    </row>
    <row r="11" spans="1:15" x14ac:dyDescent="0.25">
      <c r="A11" s="31"/>
      <c r="B11" s="37">
        <v>-1.4219999999999999</v>
      </c>
      <c r="C11" s="38">
        <v>106.218</v>
      </c>
      <c r="D11" s="38">
        <v>156.23099999999999</v>
      </c>
      <c r="E11" s="38">
        <v>-130.11199999999999</v>
      </c>
      <c r="F11" s="38">
        <v>-12.827999999999999</v>
      </c>
      <c r="G11" s="39">
        <v>-30.085999999999999</v>
      </c>
      <c r="H11" s="31"/>
    </row>
    <row r="12" spans="1:15" ht="15.75" thickBot="1" x14ac:dyDescent="0.3">
      <c r="A12" s="31"/>
      <c r="B12" s="40">
        <v>66.543000000000006</v>
      </c>
      <c r="C12" s="41">
        <v>114.741</v>
      </c>
      <c r="D12" s="41">
        <v>168.39699999999999</v>
      </c>
      <c r="E12" s="41">
        <v>-162.87799999999999</v>
      </c>
      <c r="F12" s="41">
        <v>-32.235999999999997</v>
      </c>
      <c r="G12" s="42">
        <v>-55.567</v>
      </c>
      <c r="H12" s="31"/>
    </row>
    <row r="13" spans="1:15" x14ac:dyDescent="0.25">
      <c r="A13" s="31"/>
      <c r="B13" s="31"/>
      <c r="C13" s="31"/>
      <c r="D13" s="31"/>
      <c r="E13" s="31"/>
      <c r="F13" s="31"/>
      <c r="G13" s="31"/>
      <c r="H13" s="31"/>
    </row>
    <row r="14" spans="1:15" ht="45" x14ac:dyDescent="0.25">
      <c r="A14" s="43" t="s">
        <v>33</v>
      </c>
      <c r="B14" s="46"/>
      <c r="D14" s="45" t="str">
        <f>IF(B14=O1,"ВЕРНО"," ")</f>
        <v xml:space="preserve"> </v>
      </c>
    </row>
    <row r="15" spans="1:15" ht="60" x14ac:dyDescent="0.25">
      <c r="A15" s="43" t="s">
        <v>34</v>
      </c>
      <c r="B15" s="44"/>
      <c r="D15" s="45" t="str">
        <f t="shared" ref="D15:D17" si="0">IF(B15=O2,"ВЕРНО"," ")</f>
        <v xml:space="preserve"> </v>
      </c>
    </row>
    <row r="16" spans="1:15" ht="57.75" x14ac:dyDescent="0.25">
      <c r="A16" s="43" t="s">
        <v>35</v>
      </c>
      <c r="B16" s="44"/>
      <c r="D16" s="45" t="str">
        <f t="shared" si="0"/>
        <v xml:space="preserve"> </v>
      </c>
    </row>
    <row r="17" spans="1:4" ht="45" x14ac:dyDescent="0.25">
      <c r="A17" s="43" t="s">
        <v>36</v>
      </c>
      <c r="B17" s="44"/>
      <c r="D17" s="45" t="str">
        <f t="shared" si="0"/>
        <v xml:space="preserve"> 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37" sqref="E37"/>
    </sheetView>
  </sheetViews>
  <sheetFormatPr defaultRowHeight="15" x14ac:dyDescent="0.25"/>
  <sheetData>
    <row r="1" spans="1:9" ht="18.75" x14ac:dyDescent="0.3">
      <c r="A1" s="79" t="s">
        <v>195</v>
      </c>
    </row>
    <row r="4" spans="1:9" x14ac:dyDescent="0.25"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50">
        <v>7</v>
      </c>
      <c r="I4" s="50">
        <v>8</v>
      </c>
    </row>
    <row r="5" spans="1:9" x14ac:dyDescent="0.25">
      <c r="B5" s="22">
        <v>1</v>
      </c>
      <c r="C5" s="22" t="s">
        <v>41</v>
      </c>
      <c r="D5" s="22">
        <v>2</v>
      </c>
      <c r="E5" s="22">
        <v>0</v>
      </c>
      <c r="F5" s="22">
        <v>1</v>
      </c>
      <c r="G5" s="22">
        <v>7</v>
      </c>
      <c r="H5" s="22">
        <v>11</v>
      </c>
      <c r="I5" s="22">
        <f ca="1">RANDBETWEEN(10,30)</f>
        <v>15</v>
      </c>
    </row>
    <row r="6" spans="1:9" x14ac:dyDescent="0.25">
      <c r="B6" s="22">
        <v>2</v>
      </c>
      <c r="C6" s="22">
        <v>3</v>
      </c>
      <c r="D6" s="22" t="s">
        <v>42</v>
      </c>
      <c r="E6" s="22">
        <v>10</v>
      </c>
      <c r="F6" s="22" t="s">
        <v>43</v>
      </c>
      <c r="G6" s="22" t="s">
        <v>44</v>
      </c>
      <c r="H6" s="22">
        <v>12</v>
      </c>
      <c r="I6" s="22">
        <f t="shared" ref="I6:I24" ca="1" si="0">RANDBETWEEN(10,30)</f>
        <v>12</v>
      </c>
    </row>
    <row r="7" spans="1:9" x14ac:dyDescent="0.25">
      <c r="B7" s="22">
        <v>3</v>
      </c>
      <c r="C7" s="22" t="s">
        <v>45</v>
      </c>
      <c r="D7" s="22" t="s">
        <v>46</v>
      </c>
      <c r="E7" s="22" t="s">
        <v>47</v>
      </c>
      <c r="F7" s="22" t="s">
        <v>45</v>
      </c>
      <c r="G7" s="22" t="s">
        <v>48</v>
      </c>
      <c r="H7" s="22">
        <v>13</v>
      </c>
      <c r="I7" s="22">
        <f t="shared" ca="1" si="0"/>
        <v>19</v>
      </c>
    </row>
    <row r="8" spans="1:9" x14ac:dyDescent="0.25">
      <c r="B8" s="22">
        <v>4</v>
      </c>
      <c r="C8" s="22">
        <v>2</v>
      </c>
      <c r="D8" s="22" t="s">
        <v>49</v>
      </c>
      <c r="E8" s="22" t="s">
        <v>50</v>
      </c>
      <c r="F8" s="22" t="s">
        <v>51</v>
      </c>
      <c r="G8" s="22" t="s">
        <v>52</v>
      </c>
      <c r="H8" s="22">
        <v>14</v>
      </c>
      <c r="I8" s="22">
        <f t="shared" ca="1" si="0"/>
        <v>29</v>
      </c>
    </row>
    <row r="9" spans="1:9" x14ac:dyDescent="0.25">
      <c r="B9" s="22">
        <v>5</v>
      </c>
      <c r="C9" s="22">
        <v>9</v>
      </c>
      <c r="D9" s="22" t="s">
        <v>53</v>
      </c>
      <c r="E9" s="22" t="s">
        <v>54</v>
      </c>
      <c r="F9" s="22" t="s">
        <v>42</v>
      </c>
      <c r="G9" s="22" t="s">
        <v>55</v>
      </c>
      <c r="H9" s="22">
        <v>15</v>
      </c>
      <c r="I9" s="22">
        <f t="shared" ca="1" si="0"/>
        <v>27</v>
      </c>
    </row>
    <row r="10" spans="1:9" x14ac:dyDescent="0.25">
      <c r="B10" s="22">
        <v>6</v>
      </c>
      <c r="C10" s="22">
        <v>4</v>
      </c>
      <c r="D10" s="22" t="s">
        <v>56</v>
      </c>
      <c r="E10" s="22" t="s">
        <v>57</v>
      </c>
      <c r="F10" s="22" t="s">
        <v>45</v>
      </c>
      <c r="G10" s="22" t="s">
        <v>52</v>
      </c>
      <c r="H10" s="22">
        <v>16</v>
      </c>
      <c r="I10" s="22">
        <f t="shared" ca="1" si="0"/>
        <v>27</v>
      </c>
    </row>
    <row r="11" spans="1:9" x14ac:dyDescent="0.25">
      <c r="B11" s="22">
        <v>7</v>
      </c>
      <c r="C11" s="22">
        <v>6</v>
      </c>
      <c r="D11" s="22" t="s">
        <v>58</v>
      </c>
      <c r="E11" s="22" t="s">
        <v>59</v>
      </c>
      <c r="F11" s="22" t="s">
        <v>60</v>
      </c>
      <c r="G11" s="22" t="s">
        <v>61</v>
      </c>
      <c r="H11" s="22">
        <v>17</v>
      </c>
      <c r="I11" s="22">
        <f t="shared" ca="1" si="0"/>
        <v>21</v>
      </c>
    </row>
    <row r="12" spans="1:9" x14ac:dyDescent="0.25">
      <c r="B12" s="22">
        <v>8</v>
      </c>
      <c r="C12" s="22">
        <v>1</v>
      </c>
      <c r="D12" s="22" t="s">
        <v>62</v>
      </c>
      <c r="E12" s="22" t="s">
        <v>63</v>
      </c>
      <c r="F12" s="22" t="s">
        <v>60</v>
      </c>
      <c r="G12" s="22" t="s">
        <v>64</v>
      </c>
      <c r="H12" s="22">
        <v>18</v>
      </c>
      <c r="I12" s="22">
        <f t="shared" ca="1" si="0"/>
        <v>11</v>
      </c>
    </row>
    <row r="13" spans="1:9" x14ac:dyDescent="0.25">
      <c r="B13" s="22">
        <v>9</v>
      </c>
      <c r="C13" s="22">
        <v>8</v>
      </c>
      <c r="D13" s="22" t="s">
        <v>53</v>
      </c>
      <c r="E13" s="22" t="s">
        <v>65</v>
      </c>
      <c r="F13" s="22" t="s">
        <v>66</v>
      </c>
      <c r="G13" s="22" t="s">
        <v>67</v>
      </c>
      <c r="H13" s="22">
        <v>19</v>
      </c>
      <c r="I13" s="22">
        <f t="shared" ca="1" si="0"/>
        <v>17</v>
      </c>
    </row>
    <row r="14" spans="1:9" x14ac:dyDescent="0.25">
      <c r="B14" s="22">
        <v>10</v>
      </c>
      <c r="C14" s="22">
        <v>7</v>
      </c>
      <c r="D14" s="22" t="s">
        <v>68</v>
      </c>
      <c r="E14" s="22" t="s">
        <v>69</v>
      </c>
      <c r="F14" s="22" t="s">
        <v>43</v>
      </c>
      <c r="G14" s="22" t="s">
        <v>44</v>
      </c>
      <c r="H14" s="22">
        <v>20</v>
      </c>
      <c r="I14" s="22">
        <f t="shared" ca="1" si="0"/>
        <v>26</v>
      </c>
    </row>
    <row r="15" spans="1:9" x14ac:dyDescent="0.25">
      <c r="B15" s="22">
        <v>11</v>
      </c>
      <c r="C15" s="22">
        <v>0</v>
      </c>
      <c r="D15" s="22" t="s">
        <v>62</v>
      </c>
      <c r="E15" s="22" t="s">
        <v>70</v>
      </c>
      <c r="F15" s="22" t="s">
        <v>51</v>
      </c>
      <c r="G15" s="22" t="s">
        <v>61</v>
      </c>
      <c r="H15" s="22">
        <v>21</v>
      </c>
      <c r="I15" s="22">
        <f t="shared" ca="1" si="0"/>
        <v>28</v>
      </c>
    </row>
    <row r="16" spans="1:9" x14ac:dyDescent="0.25">
      <c r="B16" s="22">
        <v>12</v>
      </c>
      <c r="C16" s="22">
        <v>0</v>
      </c>
      <c r="D16" s="22" t="s">
        <v>71</v>
      </c>
      <c r="E16" s="22" t="s">
        <v>72</v>
      </c>
      <c r="F16" s="22" t="s">
        <v>73</v>
      </c>
      <c r="G16" s="22" t="s">
        <v>64</v>
      </c>
      <c r="H16" s="22">
        <v>22</v>
      </c>
      <c r="I16" s="22">
        <f t="shared" ca="1" si="0"/>
        <v>15</v>
      </c>
    </row>
    <row r="17" spans="2:9" x14ac:dyDescent="0.25">
      <c r="B17" s="22">
        <v>13</v>
      </c>
      <c r="C17" s="22">
        <v>9</v>
      </c>
      <c r="D17" s="22" t="s">
        <v>46</v>
      </c>
      <c r="E17" s="22" t="s">
        <v>74</v>
      </c>
      <c r="F17" s="22">
        <v>0</v>
      </c>
      <c r="G17" s="22" t="s">
        <v>55</v>
      </c>
      <c r="H17" s="22">
        <v>23</v>
      </c>
      <c r="I17" s="22">
        <f t="shared" ca="1" si="0"/>
        <v>17</v>
      </c>
    </row>
    <row r="18" spans="2:9" x14ac:dyDescent="0.25">
      <c r="B18" s="22">
        <v>14</v>
      </c>
      <c r="C18" s="22">
        <v>4</v>
      </c>
      <c r="D18" s="22">
        <v>2</v>
      </c>
      <c r="E18" s="22" t="s">
        <v>75</v>
      </c>
      <c r="F18" s="22">
        <v>0</v>
      </c>
      <c r="G18" s="22" t="s">
        <v>76</v>
      </c>
      <c r="H18" s="22">
        <v>24</v>
      </c>
      <c r="I18" s="22">
        <f t="shared" ca="1" si="0"/>
        <v>24</v>
      </c>
    </row>
    <row r="19" spans="2:9" x14ac:dyDescent="0.25">
      <c r="B19" s="22">
        <v>15</v>
      </c>
      <c r="C19" s="22">
        <v>8</v>
      </c>
      <c r="D19" s="22">
        <v>5</v>
      </c>
      <c r="E19" s="22" t="s">
        <v>77</v>
      </c>
      <c r="F19" s="22">
        <v>6</v>
      </c>
      <c r="G19" s="22" t="s">
        <v>78</v>
      </c>
      <c r="H19" s="22">
        <v>25</v>
      </c>
      <c r="I19" s="22">
        <f t="shared" ca="1" si="0"/>
        <v>17</v>
      </c>
    </row>
    <row r="20" spans="2:9" x14ac:dyDescent="0.25">
      <c r="B20" s="22">
        <v>16</v>
      </c>
      <c r="C20" s="22">
        <v>9</v>
      </c>
      <c r="D20" s="22">
        <v>1</v>
      </c>
      <c r="E20" s="22" t="s">
        <v>79</v>
      </c>
      <c r="F20" s="22">
        <v>6</v>
      </c>
      <c r="G20" s="22" t="s">
        <v>52</v>
      </c>
      <c r="H20" s="22">
        <v>26</v>
      </c>
      <c r="I20" s="22">
        <f t="shared" ca="1" si="0"/>
        <v>16</v>
      </c>
    </row>
    <row r="21" spans="2:9" x14ac:dyDescent="0.25">
      <c r="B21" s="22">
        <v>17</v>
      </c>
      <c r="C21" s="22">
        <v>3</v>
      </c>
      <c r="D21" s="22">
        <v>8</v>
      </c>
      <c r="E21" s="22" t="s">
        <v>80</v>
      </c>
      <c r="F21" s="22">
        <v>0</v>
      </c>
      <c r="G21" s="22">
        <v>7</v>
      </c>
      <c r="H21" s="22">
        <v>27</v>
      </c>
      <c r="I21" s="22">
        <f t="shared" ca="1" si="0"/>
        <v>24</v>
      </c>
    </row>
    <row r="22" spans="2:9" x14ac:dyDescent="0.25">
      <c r="B22" s="22">
        <v>18</v>
      </c>
      <c r="C22" s="22">
        <v>8</v>
      </c>
      <c r="D22" s="22">
        <v>0</v>
      </c>
      <c r="E22" s="22" t="s">
        <v>81</v>
      </c>
      <c r="F22" s="22">
        <v>3</v>
      </c>
      <c r="G22" s="22" t="s">
        <v>82</v>
      </c>
      <c r="H22" s="22">
        <v>28</v>
      </c>
      <c r="I22" s="22">
        <f t="shared" ca="1" si="0"/>
        <v>22</v>
      </c>
    </row>
    <row r="23" spans="2:9" x14ac:dyDescent="0.25">
      <c r="B23" s="22">
        <v>19</v>
      </c>
      <c r="C23" s="22">
        <v>4</v>
      </c>
      <c r="D23" s="22">
        <v>5</v>
      </c>
      <c r="E23" s="22" t="s">
        <v>83</v>
      </c>
      <c r="F23" s="22">
        <v>10</v>
      </c>
      <c r="G23" s="22">
        <v>13</v>
      </c>
      <c r="H23" s="22">
        <v>29</v>
      </c>
      <c r="I23" s="22">
        <f t="shared" ca="1" si="0"/>
        <v>14</v>
      </c>
    </row>
    <row r="24" spans="2:9" x14ac:dyDescent="0.25">
      <c r="B24" s="22">
        <v>20</v>
      </c>
      <c r="C24" s="22">
        <v>0</v>
      </c>
      <c r="D24" s="22">
        <v>2</v>
      </c>
      <c r="E24" s="22" t="s">
        <v>84</v>
      </c>
      <c r="F24" s="22">
        <v>2</v>
      </c>
      <c r="G24" s="22">
        <v>11</v>
      </c>
      <c r="H24" s="22">
        <v>30</v>
      </c>
      <c r="I24" s="22">
        <f t="shared" ca="1" si="0"/>
        <v>23</v>
      </c>
    </row>
    <row r="25" spans="2:9" x14ac:dyDescent="0.25">
      <c r="B25" s="51"/>
      <c r="C25" s="51"/>
      <c r="D25" s="51"/>
      <c r="E25" s="51"/>
      <c r="F25" s="51"/>
      <c r="G25" s="51"/>
      <c r="H25" s="51"/>
      <c r="I25" s="51"/>
    </row>
    <row r="31" spans="2:9" s="78" customFormat="1" hidden="1" x14ac:dyDescent="0.25">
      <c r="B31" s="78">
        <v>210</v>
      </c>
      <c r="C31" s="78">
        <v>90</v>
      </c>
      <c r="D31" s="78">
        <v>102</v>
      </c>
      <c r="E31" s="78">
        <v>35156</v>
      </c>
      <c r="F31" s="78">
        <v>97</v>
      </c>
      <c r="G31" s="78">
        <v>361</v>
      </c>
      <c r="H31" s="78">
        <v>410</v>
      </c>
      <c r="I31" s="78">
        <f ca="1">SUM(I5:I24)</f>
        <v>404</v>
      </c>
    </row>
  </sheetData>
  <conditionalFormatting sqref="B5:B24">
    <cfRule type="expression" dxfId="16" priority="2">
      <formula>B$25=B$31</formula>
    </cfRule>
  </conditionalFormatting>
  <conditionalFormatting sqref="C5:I24">
    <cfRule type="expression" dxfId="15" priority="1">
      <formula>C$25=C$31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T1" workbookViewId="0">
      <selection activeCell="Z14" sqref="Z14"/>
    </sheetView>
  </sheetViews>
  <sheetFormatPr defaultRowHeight="15" x14ac:dyDescent="0.25"/>
  <cols>
    <col min="1" max="19" width="0" hidden="1" customWidth="1"/>
  </cols>
  <sheetData>
    <row r="1" spans="1:18" x14ac:dyDescent="0.25">
      <c r="A1" t="s">
        <v>40</v>
      </c>
    </row>
    <row r="4" spans="1:18" x14ac:dyDescent="0.25"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50">
        <v>7</v>
      </c>
      <c r="I4" s="50">
        <v>8</v>
      </c>
      <c r="K4" s="50">
        <v>1</v>
      </c>
      <c r="L4" s="50">
        <v>2</v>
      </c>
      <c r="M4" s="50">
        <v>3</v>
      </c>
      <c r="N4" s="50">
        <v>4</v>
      </c>
      <c r="O4" s="50">
        <v>5</v>
      </c>
      <c r="P4" s="50">
        <v>6</v>
      </c>
      <c r="Q4" s="50">
        <v>7</v>
      </c>
      <c r="R4" s="50">
        <v>8</v>
      </c>
    </row>
    <row r="5" spans="1:18" x14ac:dyDescent="0.25">
      <c r="B5" s="22">
        <v>1</v>
      </c>
      <c r="C5" s="22" t="s">
        <v>41</v>
      </c>
      <c r="D5" s="22">
        <v>2</v>
      </c>
      <c r="E5" s="22">
        <v>0</v>
      </c>
      <c r="F5" s="22">
        <v>1</v>
      </c>
      <c r="G5" s="22">
        <v>7</v>
      </c>
      <c r="H5" s="22">
        <v>11</v>
      </c>
      <c r="I5" s="22">
        <f ca="1">'10'!I5</f>
        <v>15</v>
      </c>
      <c r="K5" s="22">
        <v>1</v>
      </c>
      <c r="L5" s="53">
        <v>1</v>
      </c>
      <c r="M5" s="22">
        <v>2</v>
      </c>
      <c r="N5" s="22">
        <v>0</v>
      </c>
      <c r="O5" s="22">
        <v>1</v>
      </c>
      <c r="P5" s="22">
        <v>7</v>
      </c>
      <c r="Q5" s="22">
        <v>11</v>
      </c>
      <c r="R5" s="22">
        <f ca="1">'10'!I5</f>
        <v>15</v>
      </c>
    </row>
    <row r="6" spans="1:18" x14ac:dyDescent="0.25">
      <c r="B6" s="22">
        <v>2</v>
      </c>
      <c r="C6" s="22">
        <v>3</v>
      </c>
      <c r="D6" s="22" t="s">
        <v>42</v>
      </c>
      <c r="E6" s="22">
        <v>10</v>
      </c>
      <c r="F6" s="22" t="s">
        <v>43</v>
      </c>
      <c r="G6" s="22" t="s">
        <v>44</v>
      </c>
      <c r="H6" s="22">
        <v>12</v>
      </c>
      <c r="I6" s="22">
        <f ca="1">'10'!I6</f>
        <v>12</v>
      </c>
      <c r="K6" s="22">
        <v>2</v>
      </c>
      <c r="L6" s="22">
        <v>3</v>
      </c>
      <c r="M6" s="53">
        <v>3</v>
      </c>
      <c r="N6" s="22">
        <v>10</v>
      </c>
      <c r="O6" s="53">
        <v>8</v>
      </c>
      <c r="P6" s="53">
        <v>25</v>
      </c>
      <c r="Q6" s="22">
        <v>12</v>
      </c>
      <c r="R6" s="22">
        <f ca="1">'10'!I6</f>
        <v>12</v>
      </c>
    </row>
    <row r="7" spans="1:18" x14ac:dyDescent="0.25">
      <c r="B7" s="22">
        <v>3</v>
      </c>
      <c r="C7" s="22" t="s">
        <v>45</v>
      </c>
      <c r="D7" s="22" t="s">
        <v>46</v>
      </c>
      <c r="E7" s="22" t="s">
        <v>47</v>
      </c>
      <c r="F7" s="22" t="s">
        <v>45</v>
      </c>
      <c r="G7" s="22" t="s">
        <v>48</v>
      </c>
      <c r="H7" s="22">
        <v>13</v>
      </c>
      <c r="I7" s="22">
        <f ca="1">'10'!I7</f>
        <v>19</v>
      </c>
      <c r="K7" s="22">
        <v>3</v>
      </c>
      <c r="L7" s="53">
        <v>4</v>
      </c>
      <c r="M7" s="53">
        <v>10</v>
      </c>
      <c r="N7" s="22">
        <v>2818</v>
      </c>
      <c r="O7" s="53">
        <v>4</v>
      </c>
      <c r="P7" s="53">
        <v>18</v>
      </c>
      <c r="Q7" s="22">
        <v>13</v>
      </c>
      <c r="R7" s="22">
        <f ca="1">'10'!I7</f>
        <v>19</v>
      </c>
    </row>
    <row r="8" spans="1:18" x14ac:dyDescent="0.25">
      <c r="B8" s="22">
        <v>4</v>
      </c>
      <c r="C8" s="22">
        <v>2</v>
      </c>
      <c r="D8" s="22" t="s">
        <v>49</v>
      </c>
      <c r="E8" s="22" t="s">
        <v>50</v>
      </c>
      <c r="F8" s="22" t="s">
        <v>51</v>
      </c>
      <c r="G8" s="22" t="s">
        <v>52</v>
      </c>
      <c r="H8" s="22">
        <v>14</v>
      </c>
      <c r="I8" s="22">
        <f ca="1">'10'!I8</f>
        <v>29</v>
      </c>
      <c r="K8" s="22">
        <v>4</v>
      </c>
      <c r="L8" s="22">
        <v>2</v>
      </c>
      <c r="M8" s="53">
        <v>4</v>
      </c>
      <c r="N8" s="22">
        <v>1227</v>
      </c>
      <c r="O8" s="53">
        <v>9</v>
      </c>
      <c r="P8" s="53">
        <v>27</v>
      </c>
      <c r="Q8" s="22">
        <v>14</v>
      </c>
      <c r="R8" s="22">
        <f ca="1">'10'!I8</f>
        <v>29</v>
      </c>
    </row>
    <row r="9" spans="1:18" x14ac:dyDescent="0.25">
      <c r="B9" s="22">
        <v>5</v>
      </c>
      <c r="C9" s="22">
        <v>9</v>
      </c>
      <c r="D9" s="22" t="s">
        <v>53</v>
      </c>
      <c r="E9" s="22" t="s">
        <v>54</v>
      </c>
      <c r="F9" s="22" t="s">
        <v>42</v>
      </c>
      <c r="G9" s="22" t="s">
        <v>55</v>
      </c>
      <c r="H9" s="22">
        <v>15</v>
      </c>
      <c r="I9" s="22">
        <f ca="1">'10'!I9</f>
        <v>27</v>
      </c>
      <c r="K9" s="22">
        <v>5</v>
      </c>
      <c r="L9" s="22">
        <v>9</v>
      </c>
      <c r="M9" s="53">
        <v>1</v>
      </c>
      <c r="N9" s="22">
        <v>1826</v>
      </c>
      <c r="O9" s="53">
        <v>3</v>
      </c>
      <c r="P9" s="53">
        <v>26</v>
      </c>
      <c r="Q9" s="22">
        <v>15</v>
      </c>
      <c r="R9" s="22">
        <f ca="1">'10'!I9</f>
        <v>27</v>
      </c>
    </row>
    <row r="10" spans="1:18" x14ac:dyDescent="0.25">
      <c r="B10" s="22">
        <v>6</v>
      </c>
      <c r="C10" s="22">
        <v>4</v>
      </c>
      <c r="D10" s="22" t="s">
        <v>56</v>
      </c>
      <c r="E10" s="22" t="s">
        <v>57</v>
      </c>
      <c r="F10" s="22" t="s">
        <v>45</v>
      </c>
      <c r="G10" s="22" t="s">
        <v>52</v>
      </c>
      <c r="H10" s="22">
        <v>16</v>
      </c>
      <c r="I10" s="22">
        <f ca="1">'10'!I10</f>
        <v>27</v>
      </c>
      <c r="K10" s="22">
        <v>6</v>
      </c>
      <c r="L10" s="22">
        <v>4</v>
      </c>
      <c r="M10" s="53">
        <v>7</v>
      </c>
      <c r="N10" s="22">
        <v>3027</v>
      </c>
      <c r="O10" s="53">
        <v>4</v>
      </c>
      <c r="P10" s="53">
        <v>27</v>
      </c>
      <c r="Q10" s="22">
        <v>16</v>
      </c>
      <c r="R10" s="22">
        <f ca="1">'10'!I10</f>
        <v>27</v>
      </c>
    </row>
    <row r="11" spans="1:18" x14ac:dyDescent="0.25">
      <c r="B11" s="22">
        <v>7</v>
      </c>
      <c r="C11" s="22">
        <v>6</v>
      </c>
      <c r="D11" s="22" t="s">
        <v>58</v>
      </c>
      <c r="E11" s="22" t="s">
        <v>59</v>
      </c>
      <c r="F11" s="22" t="s">
        <v>60</v>
      </c>
      <c r="G11" s="22" t="s">
        <v>61</v>
      </c>
      <c r="H11" s="22">
        <v>17</v>
      </c>
      <c r="I11" s="22">
        <f ca="1">'10'!I11</f>
        <v>21</v>
      </c>
      <c r="K11" s="22">
        <v>7</v>
      </c>
      <c r="L11" s="22">
        <v>6</v>
      </c>
      <c r="M11" s="53">
        <v>11</v>
      </c>
      <c r="N11" s="22">
        <v>1816</v>
      </c>
      <c r="O11" s="53">
        <v>6</v>
      </c>
      <c r="P11" s="53">
        <v>16</v>
      </c>
      <c r="Q11" s="22">
        <v>17</v>
      </c>
      <c r="R11" s="22">
        <f ca="1">'10'!I11</f>
        <v>21</v>
      </c>
    </row>
    <row r="12" spans="1:18" x14ac:dyDescent="0.25">
      <c r="B12" s="22">
        <v>8</v>
      </c>
      <c r="C12" s="22">
        <v>1</v>
      </c>
      <c r="D12" s="22" t="s">
        <v>62</v>
      </c>
      <c r="E12" s="22" t="s">
        <v>63</v>
      </c>
      <c r="F12" s="22" t="s">
        <v>60</v>
      </c>
      <c r="G12" s="22" t="s">
        <v>64</v>
      </c>
      <c r="H12" s="22">
        <v>18</v>
      </c>
      <c r="I12" s="22">
        <f ca="1">'10'!I12</f>
        <v>11</v>
      </c>
      <c r="K12" s="22">
        <v>8</v>
      </c>
      <c r="L12" s="22">
        <v>1</v>
      </c>
      <c r="M12" s="53">
        <v>5</v>
      </c>
      <c r="N12" s="22">
        <v>1411</v>
      </c>
      <c r="O12" s="53">
        <v>6</v>
      </c>
      <c r="P12" s="53">
        <v>11</v>
      </c>
      <c r="Q12" s="22">
        <v>18</v>
      </c>
      <c r="R12" s="22">
        <f ca="1">'10'!I12</f>
        <v>11</v>
      </c>
    </row>
    <row r="13" spans="1:18" x14ac:dyDescent="0.25">
      <c r="B13" s="22">
        <v>9</v>
      </c>
      <c r="C13" s="22">
        <v>8</v>
      </c>
      <c r="D13" s="22" t="s">
        <v>53</v>
      </c>
      <c r="E13" s="22" t="s">
        <v>65</v>
      </c>
      <c r="F13" s="22" t="s">
        <v>66</v>
      </c>
      <c r="G13" s="22" t="s">
        <v>67</v>
      </c>
      <c r="H13" s="22">
        <v>19</v>
      </c>
      <c r="I13" s="22">
        <f ca="1">'10'!I13</f>
        <v>17</v>
      </c>
      <c r="K13" s="22">
        <v>9</v>
      </c>
      <c r="L13" s="22">
        <v>8</v>
      </c>
      <c r="M13" s="53">
        <v>1</v>
      </c>
      <c r="N13" s="22">
        <v>2015</v>
      </c>
      <c r="O13" s="53">
        <v>7</v>
      </c>
      <c r="P13" s="53">
        <v>15</v>
      </c>
      <c r="Q13" s="22">
        <v>19</v>
      </c>
      <c r="R13" s="22">
        <f ca="1">'10'!I13</f>
        <v>17</v>
      </c>
    </row>
    <row r="14" spans="1:18" x14ac:dyDescent="0.25">
      <c r="B14" s="22">
        <v>10</v>
      </c>
      <c r="C14" s="22">
        <v>7</v>
      </c>
      <c r="D14" s="22" t="s">
        <v>68</v>
      </c>
      <c r="E14" s="22" t="s">
        <v>69</v>
      </c>
      <c r="F14" s="22" t="s">
        <v>43</v>
      </c>
      <c r="G14" s="22" t="s">
        <v>44</v>
      </c>
      <c r="H14" s="22">
        <v>20</v>
      </c>
      <c r="I14" s="22">
        <f ca="1">'10'!I14</f>
        <v>26</v>
      </c>
      <c r="K14" s="22">
        <v>10</v>
      </c>
      <c r="L14" s="22">
        <v>7</v>
      </c>
      <c r="M14" s="53">
        <v>12</v>
      </c>
      <c r="N14" s="22">
        <v>2125</v>
      </c>
      <c r="O14" s="53">
        <v>8</v>
      </c>
      <c r="P14" s="53">
        <v>25</v>
      </c>
      <c r="Q14" s="22">
        <v>20</v>
      </c>
      <c r="R14" s="22">
        <f ca="1">'10'!I14</f>
        <v>26</v>
      </c>
    </row>
    <row r="15" spans="1:18" x14ac:dyDescent="0.25">
      <c r="B15" s="22">
        <v>11</v>
      </c>
      <c r="C15" s="22">
        <v>0</v>
      </c>
      <c r="D15" s="22" t="s">
        <v>62</v>
      </c>
      <c r="E15" s="22" t="s">
        <v>70</v>
      </c>
      <c r="F15" s="22" t="s">
        <v>51</v>
      </c>
      <c r="G15" s="22" t="s">
        <v>61</v>
      </c>
      <c r="H15" s="22">
        <v>21</v>
      </c>
      <c r="I15" s="22">
        <f ca="1">'10'!I15</f>
        <v>28</v>
      </c>
      <c r="K15" s="22">
        <v>11</v>
      </c>
      <c r="L15" s="22">
        <v>0</v>
      </c>
      <c r="M15" s="53">
        <v>5</v>
      </c>
      <c r="N15" s="22">
        <v>2716</v>
      </c>
      <c r="O15" s="53">
        <v>9</v>
      </c>
      <c r="P15" s="53">
        <v>16</v>
      </c>
      <c r="Q15" s="22">
        <v>21</v>
      </c>
      <c r="R15" s="22">
        <f ca="1">'10'!I15</f>
        <v>28</v>
      </c>
    </row>
    <row r="16" spans="1:18" x14ac:dyDescent="0.25">
      <c r="B16" s="22">
        <v>12</v>
      </c>
      <c r="C16" s="22">
        <v>0</v>
      </c>
      <c r="D16" s="22" t="s">
        <v>71</v>
      </c>
      <c r="E16" s="22" t="s">
        <v>72</v>
      </c>
      <c r="F16" s="22" t="s">
        <v>73</v>
      </c>
      <c r="G16" s="22" t="s">
        <v>64</v>
      </c>
      <c r="H16" s="22">
        <v>22</v>
      </c>
      <c r="I16" s="22">
        <f ca="1">'10'!I16</f>
        <v>15</v>
      </c>
      <c r="K16" s="22">
        <v>12</v>
      </c>
      <c r="L16" s="22">
        <v>0</v>
      </c>
      <c r="M16" s="53">
        <v>8</v>
      </c>
      <c r="N16" s="22">
        <v>1711</v>
      </c>
      <c r="O16" s="53">
        <v>5</v>
      </c>
      <c r="P16" s="53">
        <v>11</v>
      </c>
      <c r="Q16" s="22">
        <v>22</v>
      </c>
      <c r="R16" s="22">
        <f ca="1">'10'!I16</f>
        <v>15</v>
      </c>
    </row>
    <row r="17" spans="2:18" x14ac:dyDescent="0.25">
      <c r="B17" s="22">
        <v>13</v>
      </c>
      <c r="C17" s="22">
        <v>9</v>
      </c>
      <c r="D17" s="22" t="s">
        <v>46</v>
      </c>
      <c r="E17" s="22" t="s">
        <v>74</v>
      </c>
      <c r="F17" s="22">
        <v>0</v>
      </c>
      <c r="G17" s="22" t="s">
        <v>55</v>
      </c>
      <c r="H17" s="22">
        <v>23</v>
      </c>
      <c r="I17" s="22">
        <f ca="1">'10'!I17</f>
        <v>17</v>
      </c>
      <c r="K17" s="22">
        <v>13</v>
      </c>
      <c r="L17" s="22">
        <v>9</v>
      </c>
      <c r="M17" s="53">
        <v>10</v>
      </c>
      <c r="N17" s="22">
        <v>1026</v>
      </c>
      <c r="O17" s="22">
        <v>0</v>
      </c>
      <c r="P17" s="53">
        <v>26</v>
      </c>
      <c r="Q17" s="22">
        <v>23</v>
      </c>
      <c r="R17" s="22">
        <f ca="1">'10'!I17</f>
        <v>17</v>
      </c>
    </row>
    <row r="18" spans="2:18" x14ac:dyDescent="0.25">
      <c r="B18" s="22">
        <v>14</v>
      </c>
      <c r="C18" s="22">
        <v>4</v>
      </c>
      <c r="D18" s="22">
        <v>2</v>
      </c>
      <c r="E18" s="22" t="s">
        <v>75</v>
      </c>
      <c r="F18" s="22">
        <v>0</v>
      </c>
      <c r="G18" s="22" t="s">
        <v>76</v>
      </c>
      <c r="H18" s="22">
        <v>24</v>
      </c>
      <c r="I18" s="22">
        <f ca="1">'10'!I18</f>
        <v>24</v>
      </c>
      <c r="K18" s="22">
        <v>14</v>
      </c>
      <c r="L18" s="22">
        <v>4</v>
      </c>
      <c r="M18" s="22">
        <v>2</v>
      </c>
      <c r="N18" s="22">
        <v>2210</v>
      </c>
      <c r="O18" s="22">
        <v>0</v>
      </c>
      <c r="P18" s="53">
        <v>10</v>
      </c>
      <c r="Q18" s="22">
        <v>24</v>
      </c>
      <c r="R18" s="22">
        <f ca="1">'10'!I18</f>
        <v>24</v>
      </c>
    </row>
    <row r="19" spans="2:18" x14ac:dyDescent="0.25">
      <c r="B19" s="22">
        <v>15</v>
      </c>
      <c r="C19" s="22">
        <v>8</v>
      </c>
      <c r="D19" s="22">
        <v>5</v>
      </c>
      <c r="E19" s="22" t="s">
        <v>77</v>
      </c>
      <c r="F19" s="22">
        <v>6</v>
      </c>
      <c r="G19" s="22" t="s">
        <v>78</v>
      </c>
      <c r="H19" s="22">
        <v>25</v>
      </c>
      <c r="I19" s="22">
        <f ca="1">'10'!I19</f>
        <v>17</v>
      </c>
      <c r="K19" s="22">
        <v>15</v>
      </c>
      <c r="L19" s="22">
        <v>8</v>
      </c>
      <c r="M19" s="22">
        <v>5</v>
      </c>
      <c r="N19" s="22">
        <v>1414</v>
      </c>
      <c r="O19" s="22">
        <v>6</v>
      </c>
      <c r="P19" s="53">
        <v>14</v>
      </c>
      <c r="Q19" s="22">
        <v>25</v>
      </c>
      <c r="R19" s="22">
        <f ca="1">'10'!I19</f>
        <v>17</v>
      </c>
    </row>
    <row r="20" spans="2:18" x14ac:dyDescent="0.25">
      <c r="B20" s="22">
        <v>16</v>
      </c>
      <c r="C20" s="22">
        <v>9</v>
      </c>
      <c r="D20" s="22">
        <v>1</v>
      </c>
      <c r="E20" s="22" t="s">
        <v>79</v>
      </c>
      <c r="F20" s="22">
        <v>6</v>
      </c>
      <c r="G20" s="22" t="s">
        <v>52</v>
      </c>
      <c r="H20" s="22">
        <v>26</v>
      </c>
      <c r="I20" s="22">
        <f ca="1">'10'!I20</f>
        <v>16</v>
      </c>
      <c r="K20" s="22">
        <v>16</v>
      </c>
      <c r="L20" s="22">
        <v>9</v>
      </c>
      <c r="M20" s="22">
        <v>1</v>
      </c>
      <c r="N20" s="22">
        <v>1027</v>
      </c>
      <c r="O20" s="22">
        <v>6</v>
      </c>
      <c r="P20" s="53">
        <v>27</v>
      </c>
      <c r="Q20" s="22">
        <v>26</v>
      </c>
      <c r="R20" s="22">
        <f ca="1">'10'!I20</f>
        <v>16</v>
      </c>
    </row>
    <row r="21" spans="2:18" x14ac:dyDescent="0.25">
      <c r="B21" s="22">
        <v>17</v>
      </c>
      <c r="C21" s="22">
        <v>3</v>
      </c>
      <c r="D21" s="22">
        <v>8</v>
      </c>
      <c r="E21" s="22" t="s">
        <v>80</v>
      </c>
      <c r="F21" s="22">
        <v>0</v>
      </c>
      <c r="G21" s="22">
        <v>7</v>
      </c>
      <c r="H21" s="22">
        <v>27</v>
      </c>
      <c r="I21" s="22">
        <f ca="1">'10'!I21</f>
        <v>24</v>
      </c>
      <c r="K21" s="22">
        <v>17</v>
      </c>
      <c r="L21" s="22">
        <v>3</v>
      </c>
      <c r="M21" s="22">
        <v>8</v>
      </c>
      <c r="N21" s="22">
        <v>1519</v>
      </c>
      <c r="O21" s="22">
        <v>0</v>
      </c>
      <c r="P21" s="22">
        <v>7</v>
      </c>
      <c r="Q21" s="22">
        <v>27</v>
      </c>
      <c r="R21" s="22">
        <f ca="1">'10'!I21</f>
        <v>24</v>
      </c>
    </row>
    <row r="22" spans="2:18" x14ac:dyDescent="0.25">
      <c r="B22" s="22">
        <v>18</v>
      </c>
      <c r="C22" s="22">
        <v>8</v>
      </c>
      <c r="D22" s="22">
        <v>0</v>
      </c>
      <c r="E22" s="22" t="s">
        <v>81</v>
      </c>
      <c r="F22" s="22">
        <v>3</v>
      </c>
      <c r="G22" s="22" t="s">
        <v>82</v>
      </c>
      <c r="H22" s="22">
        <v>28</v>
      </c>
      <c r="I22" s="22">
        <f ca="1">'10'!I22</f>
        <v>22</v>
      </c>
      <c r="K22" s="22">
        <v>18</v>
      </c>
      <c r="L22" s="22">
        <v>8</v>
      </c>
      <c r="M22" s="22">
        <v>0</v>
      </c>
      <c r="N22" s="22">
        <v>2729</v>
      </c>
      <c r="O22" s="22">
        <v>3</v>
      </c>
      <c r="P22" s="53">
        <v>29</v>
      </c>
      <c r="Q22" s="22">
        <v>28</v>
      </c>
      <c r="R22" s="22">
        <f ca="1">'10'!I22</f>
        <v>22</v>
      </c>
    </row>
    <row r="23" spans="2:18" x14ac:dyDescent="0.25">
      <c r="B23" s="22">
        <v>19</v>
      </c>
      <c r="C23" s="22">
        <v>4</v>
      </c>
      <c r="D23" s="22">
        <v>5</v>
      </c>
      <c r="E23" s="22" t="s">
        <v>83</v>
      </c>
      <c r="F23" s="22">
        <v>10</v>
      </c>
      <c r="G23" s="22">
        <v>13</v>
      </c>
      <c r="H23" s="22">
        <v>29</v>
      </c>
      <c r="I23" s="22">
        <f ca="1">'10'!I23</f>
        <v>14</v>
      </c>
      <c r="K23" s="22">
        <v>19</v>
      </c>
      <c r="L23" s="22">
        <v>4</v>
      </c>
      <c r="M23" s="22">
        <v>5</v>
      </c>
      <c r="N23" s="22">
        <v>1616</v>
      </c>
      <c r="O23" s="22">
        <v>10</v>
      </c>
      <c r="P23" s="22">
        <v>13</v>
      </c>
      <c r="Q23" s="22">
        <v>29</v>
      </c>
      <c r="R23" s="22">
        <f ca="1">'10'!I23</f>
        <v>14</v>
      </c>
    </row>
    <row r="24" spans="2:18" x14ac:dyDescent="0.25">
      <c r="B24" s="22">
        <v>20</v>
      </c>
      <c r="C24" s="22">
        <v>0</v>
      </c>
      <c r="D24" s="22">
        <v>2</v>
      </c>
      <c r="E24" s="22" t="s">
        <v>84</v>
      </c>
      <c r="F24" s="22">
        <v>2</v>
      </c>
      <c r="G24" s="22">
        <v>11</v>
      </c>
      <c r="H24" s="22">
        <v>30</v>
      </c>
      <c r="I24" s="22">
        <f ca="1">'10'!I24</f>
        <v>23</v>
      </c>
      <c r="K24" s="22">
        <v>20</v>
      </c>
      <c r="L24" s="22">
        <v>0</v>
      </c>
      <c r="M24" s="22">
        <v>2</v>
      </c>
      <c r="N24" s="53">
        <v>2913</v>
      </c>
      <c r="O24" s="22">
        <v>2</v>
      </c>
      <c r="P24" s="22">
        <v>11</v>
      </c>
      <c r="Q24" s="22">
        <v>30</v>
      </c>
      <c r="R24" s="22">
        <f ca="1">'10'!I24</f>
        <v>23</v>
      </c>
    </row>
    <row r="25" spans="2:18" x14ac:dyDescent="0.25">
      <c r="B25" s="51">
        <f>SUM(B5:B24)</f>
        <v>210</v>
      </c>
      <c r="C25" s="51">
        <f t="shared" ref="C25:I25" si="0">SUM(C5:C24)</f>
        <v>85</v>
      </c>
      <c r="D25" s="51">
        <f t="shared" si="0"/>
        <v>25</v>
      </c>
      <c r="E25" s="51">
        <f t="shared" si="0"/>
        <v>10</v>
      </c>
      <c r="F25" s="51">
        <f t="shared" si="0"/>
        <v>28</v>
      </c>
      <c r="G25" s="51">
        <f t="shared" si="0"/>
        <v>38</v>
      </c>
      <c r="H25" s="51">
        <f t="shared" si="0"/>
        <v>410</v>
      </c>
      <c r="I25" s="51">
        <f t="shared" ca="1" si="0"/>
        <v>404</v>
      </c>
      <c r="K25" s="52">
        <f>SUM(K5:K24)</f>
        <v>210</v>
      </c>
      <c r="L25" s="52">
        <f t="shared" ref="L25" si="1">SUM(L5:L24)</f>
        <v>90</v>
      </c>
      <c r="M25" s="52">
        <f t="shared" ref="M25" si="2">SUM(M5:M24)</f>
        <v>102</v>
      </c>
      <c r="N25" s="52">
        <f t="shared" ref="N25" si="3">SUM(N5:N24)</f>
        <v>35156</v>
      </c>
      <c r="O25" s="52">
        <f t="shared" ref="O25" si="4">SUM(O5:O24)</f>
        <v>97</v>
      </c>
      <c r="P25" s="52">
        <f t="shared" ref="P25" si="5">SUM(P5:P24)</f>
        <v>361</v>
      </c>
      <c r="Q25" s="52">
        <f t="shared" ref="Q25" si="6">SUM(Q5:Q24)</f>
        <v>410</v>
      </c>
      <c r="R25" s="52">
        <f t="shared" ref="R25" ca="1" si="7">SUM(R5:R24)</f>
        <v>404</v>
      </c>
    </row>
  </sheetData>
  <conditionalFormatting sqref="C5:I24">
    <cfRule type="expression" dxfId="14" priority="3">
      <formula>C$25=C$71</formula>
    </cfRule>
  </conditionalFormatting>
  <conditionalFormatting sqref="B5:B24">
    <cfRule type="expression" dxfId="13" priority="4">
      <formula>B$25=B$71</formula>
    </cfRule>
  </conditionalFormatting>
  <conditionalFormatting sqref="L5:R24">
    <cfRule type="expression" dxfId="12" priority="1">
      <formula>L$25=L$71</formula>
    </cfRule>
  </conditionalFormatting>
  <conditionalFormatting sqref="K5:K24">
    <cfRule type="expression" dxfId="11" priority="2">
      <formula>K$25=K$71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1"/>
  <sheetViews>
    <sheetView topLeftCell="A37" workbookViewId="0">
      <selection activeCell="C2" sqref="C2"/>
    </sheetView>
  </sheetViews>
  <sheetFormatPr defaultRowHeight="15" x14ac:dyDescent="0.25"/>
  <cols>
    <col min="1" max="1" width="17.5703125" customWidth="1"/>
    <col min="2" max="2" width="31.28515625" customWidth="1"/>
    <col min="3" max="3" width="15.7109375" customWidth="1"/>
    <col min="4" max="4" width="19.7109375" style="18" customWidth="1"/>
    <col min="5" max="5" width="21.42578125" style="19" customWidth="1"/>
    <col min="6" max="6" width="9.42578125" style="69" hidden="1" customWidth="1"/>
    <col min="7" max="7" width="9.85546875" style="69" hidden="1" customWidth="1"/>
    <col min="8" max="8" width="11.28515625" style="69" hidden="1" customWidth="1"/>
    <col min="9" max="9" width="9.140625" style="69" hidden="1" customWidth="1"/>
    <col min="10" max="10" width="7" style="73" hidden="1" customWidth="1"/>
    <col min="11" max="11" width="7.140625" style="69" hidden="1" customWidth="1"/>
    <col min="12" max="12" width="12" style="69" hidden="1" customWidth="1"/>
    <col min="13" max="16" width="9.140625" style="69" hidden="1" customWidth="1"/>
    <col min="17" max="18" width="9.140625" style="19" customWidth="1"/>
    <col min="19" max="27" width="9.140625" style="19"/>
  </cols>
  <sheetData>
    <row r="1" spans="1:16" x14ac:dyDescent="0.25">
      <c r="F1" s="69" t="s">
        <v>145</v>
      </c>
      <c r="G1" s="69" t="s">
        <v>146</v>
      </c>
      <c r="M1" s="70" t="s">
        <v>187</v>
      </c>
      <c r="N1" s="70" t="s">
        <v>188</v>
      </c>
      <c r="O1" s="70" t="s">
        <v>185</v>
      </c>
      <c r="P1" s="70" t="s">
        <v>186</v>
      </c>
    </row>
    <row r="2" spans="1:16" ht="47.25" customHeight="1" x14ac:dyDescent="0.3">
      <c r="A2" s="58" t="s">
        <v>139</v>
      </c>
      <c r="B2" s="57" t="s">
        <v>140</v>
      </c>
      <c r="C2" s="17" t="str">
        <f>IF(F2=16,"Верно"," ")</f>
        <v xml:space="preserve"> </v>
      </c>
      <c r="D2" s="74" t="s">
        <v>194</v>
      </c>
      <c r="E2" s="17">
        <f ca="1">COUNTIF(C2:C40,"верно")</f>
        <v>0</v>
      </c>
      <c r="F2" s="73">
        <f>SUM('2'!V1:V7)</f>
        <v>28</v>
      </c>
      <c r="G2" s="73">
        <v>16</v>
      </c>
      <c r="H2" s="73">
        <v>1</v>
      </c>
      <c r="I2" s="73">
        <f>COUNTIF(C2:C3,"верно")</f>
        <v>0</v>
      </c>
      <c r="J2" s="73">
        <v>2</v>
      </c>
      <c r="K2" s="73"/>
      <c r="M2" s="73">
        <v>3</v>
      </c>
      <c r="N2" s="73">
        <v>137</v>
      </c>
      <c r="O2" s="73">
        <f ca="1">COUNTIF(C:C,"верно")</f>
        <v>0</v>
      </c>
      <c r="P2" s="73">
        <v>23</v>
      </c>
    </row>
    <row r="3" spans="1:16" ht="37.5" x14ac:dyDescent="0.3">
      <c r="B3" s="57" t="s">
        <v>142</v>
      </c>
      <c r="C3" s="17" t="str">
        <f>IF(OR('2'!K15=5678,'2'!K18=5678),"Верно"," ")</f>
        <v xml:space="preserve"> </v>
      </c>
      <c r="D3" s="17" t="str">
        <f ca="1">IF(O4&gt;=P2,"Оценка"," ")</f>
        <v xml:space="preserve"> </v>
      </c>
      <c r="E3" s="17">
        <f ca="1">IF(O4&gt;=P4,M4,IF(O4&gt;=P3,M3,IF(O4&gt;=P2,M2,0)))</f>
        <v>0</v>
      </c>
      <c r="F3" s="73"/>
      <c r="G3" s="73">
        <v>5678</v>
      </c>
      <c r="H3" s="73">
        <v>2</v>
      </c>
      <c r="M3" s="73">
        <v>4</v>
      </c>
      <c r="N3" s="73">
        <v>144</v>
      </c>
      <c r="O3" s="73">
        <f t="shared" ref="O3:O4" ca="1" si="0">COUNTIF(C:C,"верно")</f>
        <v>0</v>
      </c>
      <c r="P3" s="73">
        <v>32</v>
      </c>
    </row>
    <row r="4" spans="1:16" ht="20.25" x14ac:dyDescent="0.3">
      <c r="A4" s="58" t="s">
        <v>143</v>
      </c>
      <c r="B4" s="60" t="s">
        <v>5</v>
      </c>
      <c r="C4" s="17" t="str">
        <f>IF(F4=G4,"Верно"," ")</f>
        <v xml:space="preserve"> </v>
      </c>
      <c r="F4" s="73">
        <f>'3'!B3</f>
        <v>0</v>
      </c>
      <c r="G4" s="71">
        <v>25</v>
      </c>
      <c r="H4" s="73">
        <v>3</v>
      </c>
      <c r="I4" s="73">
        <f>COUNTIF(C4:C7,"верно")</f>
        <v>0</v>
      </c>
      <c r="J4" s="73">
        <v>4</v>
      </c>
      <c r="M4" s="73">
        <v>5</v>
      </c>
      <c r="N4" s="73">
        <v>153</v>
      </c>
      <c r="O4" s="73">
        <f t="shared" ca="1" si="0"/>
        <v>0</v>
      </c>
      <c r="P4" s="73">
        <v>38</v>
      </c>
    </row>
    <row r="5" spans="1:16" ht="20.25" x14ac:dyDescent="0.3">
      <c r="B5" s="60" t="s">
        <v>7</v>
      </c>
      <c r="C5" s="17" t="str">
        <f t="shared" ref="C5:C27" si="1">IF(F5=G5,"Верно"," ")</f>
        <v xml:space="preserve"> </v>
      </c>
      <c r="F5" s="73">
        <f>'3'!B4</f>
        <v>0</v>
      </c>
      <c r="G5" s="71">
        <v>15</v>
      </c>
      <c r="H5" s="73">
        <v>4</v>
      </c>
      <c r="M5" s="93" t="s">
        <v>184</v>
      </c>
      <c r="N5" s="93"/>
      <c r="O5" s="93"/>
      <c r="P5" s="93"/>
    </row>
    <row r="6" spans="1:16" ht="20.25" x14ac:dyDescent="0.3">
      <c r="B6" s="60" t="s">
        <v>6</v>
      </c>
      <c r="C6" s="17" t="str">
        <f t="shared" si="1"/>
        <v xml:space="preserve"> </v>
      </c>
      <c r="F6" s="73">
        <f>'3'!B5</f>
        <v>0</v>
      </c>
      <c r="G6" s="71">
        <v>100</v>
      </c>
      <c r="H6" s="73">
        <v>5</v>
      </c>
    </row>
    <row r="7" spans="1:16" ht="20.25" x14ac:dyDescent="0.3">
      <c r="B7" s="60" t="s">
        <v>8</v>
      </c>
      <c r="C7" s="17" t="str">
        <f t="shared" si="1"/>
        <v xml:space="preserve"> </v>
      </c>
      <c r="F7" s="73">
        <f>'3'!B6</f>
        <v>0</v>
      </c>
      <c r="G7" s="71">
        <v>4</v>
      </c>
      <c r="H7" s="73">
        <v>6</v>
      </c>
    </row>
    <row r="8" spans="1:16" ht="20.25" x14ac:dyDescent="0.3">
      <c r="A8" s="58" t="s">
        <v>144</v>
      </c>
      <c r="B8" s="57" t="s">
        <v>11</v>
      </c>
      <c r="C8" s="17" t="str">
        <f t="shared" si="1"/>
        <v xml:space="preserve"> </v>
      </c>
      <c r="F8" s="71">
        <f>'4'!B4</f>
        <v>0</v>
      </c>
      <c r="G8" s="71">
        <v>4</v>
      </c>
      <c r="H8" s="73">
        <v>7</v>
      </c>
      <c r="I8" s="73">
        <f>COUNTIF(C8:C14,"верно")</f>
        <v>0</v>
      </c>
      <c r="J8" s="73">
        <v>7</v>
      </c>
    </row>
    <row r="9" spans="1:16" ht="20.25" x14ac:dyDescent="0.3">
      <c r="A9" s="15" t="s">
        <v>9</v>
      </c>
      <c r="B9" s="57" t="s">
        <v>12</v>
      </c>
      <c r="C9" s="17" t="str">
        <f t="shared" si="1"/>
        <v xml:space="preserve"> </v>
      </c>
      <c r="F9" s="71">
        <f>'4'!B5</f>
        <v>0</v>
      </c>
      <c r="G9" s="71">
        <v>8</v>
      </c>
      <c r="H9" s="73">
        <v>8</v>
      </c>
    </row>
    <row r="10" spans="1:16" ht="20.25" x14ac:dyDescent="0.3">
      <c r="B10" s="57" t="s">
        <v>29</v>
      </c>
      <c r="C10" s="17" t="str">
        <f t="shared" si="1"/>
        <v xml:space="preserve"> </v>
      </c>
      <c r="F10" s="71">
        <f>'4'!B6</f>
        <v>0</v>
      </c>
      <c r="G10" s="71">
        <v>16</v>
      </c>
      <c r="H10" s="73">
        <v>9</v>
      </c>
    </row>
    <row r="11" spans="1:16" ht="20.25" x14ac:dyDescent="0.3">
      <c r="B11" s="57" t="s">
        <v>30</v>
      </c>
      <c r="C11" s="17" t="str">
        <f t="shared" si="1"/>
        <v xml:space="preserve"> </v>
      </c>
      <c r="F11" s="71">
        <f>'4'!B7</f>
        <v>0</v>
      </c>
      <c r="G11" s="71">
        <v>0.5</v>
      </c>
      <c r="H11" s="73">
        <v>10</v>
      </c>
    </row>
    <row r="12" spans="1:16" ht="20.25" x14ac:dyDescent="0.3">
      <c r="B12" s="57" t="s">
        <v>31</v>
      </c>
      <c r="C12" s="17" t="str">
        <f t="shared" si="1"/>
        <v xml:space="preserve"> </v>
      </c>
      <c r="F12" s="71">
        <f>'4'!B8</f>
        <v>0</v>
      </c>
      <c r="G12" s="71">
        <v>0.25</v>
      </c>
      <c r="H12" s="73">
        <v>11</v>
      </c>
    </row>
    <row r="13" spans="1:16" ht="37.5" x14ac:dyDescent="0.3">
      <c r="B13" s="57" t="s">
        <v>152</v>
      </c>
      <c r="C13" s="17" t="str">
        <f t="shared" si="1"/>
        <v xml:space="preserve"> </v>
      </c>
      <c r="F13" s="71">
        <f>'4'!B9</f>
        <v>0</v>
      </c>
      <c r="G13" s="71">
        <v>1.4142135623730951</v>
      </c>
      <c r="H13" s="73">
        <v>12</v>
      </c>
    </row>
    <row r="14" spans="1:16" ht="37.5" x14ac:dyDescent="0.3">
      <c r="A14" s="14"/>
      <c r="B14" s="57" t="s">
        <v>22</v>
      </c>
      <c r="C14" s="17" t="str">
        <f t="shared" si="1"/>
        <v xml:space="preserve"> </v>
      </c>
      <c r="F14" s="71">
        <f>'4'!B10</f>
        <v>0</v>
      </c>
      <c r="G14" s="71">
        <v>1.2599210498948732</v>
      </c>
      <c r="H14" s="73">
        <v>13</v>
      </c>
    </row>
    <row r="15" spans="1:16" ht="20.25" x14ac:dyDescent="0.3">
      <c r="A15" s="58" t="s">
        <v>147</v>
      </c>
      <c r="B15" s="57" t="s">
        <v>149</v>
      </c>
      <c r="C15" s="17" t="str">
        <f t="shared" ref="C15:C20" si="2">IF(F15=G15,"Верно"," ")</f>
        <v xml:space="preserve"> </v>
      </c>
      <c r="F15" s="71">
        <f>'5'!B5</f>
        <v>0</v>
      </c>
      <c r="G15" s="71">
        <v>5</v>
      </c>
      <c r="H15" s="73">
        <v>14</v>
      </c>
      <c r="I15" s="73">
        <f>COUNTIF(C15:C17,"верно")</f>
        <v>0</v>
      </c>
      <c r="J15" s="71">
        <v>3</v>
      </c>
    </row>
    <row r="16" spans="1:16" ht="30" x14ac:dyDescent="0.3">
      <c r="A16" s="15" t="s">
        <v>13</v>
      </c>
      <c r="B16" s="57" t="s">
        <v>150</v>
      </c>
      <c r="C16" s="17" t="str">
        <f t="shared" si="2"/>
        <v xml:space="preserve"> </v>
      </c>
      <c r="F16" s="71">
        <f>'5'!B6</f>
        <v>0</v>
      </c>
      <c r="G16" s="71">
        <v>12</v>
      </c>
      <c r="H16" s="73">
        <v>15</v>
      </c>
      <c r="J16" s="71"/>
    </row>
    <row r="17" spans="1:10" ht="20.25" x14ac:dyDescent="0.3">
      <c r="B17" s="57" t="s">
        <v>151</v>
      </c>
      <c r="C17" s="17" t="str">
        <f t="shared" si="2"/>
        <v xml:space="preserve"> </v>
      </c>
      <c r="F17" s="71">
        <f>'5'!B7</f>
        <v>0</v>
      </c>
      <c r="G17" s="71">
        <v>6</v>
      </c>
      <c r="H17" s="73">
        <v>16</v>
      </c>
      <c r="J17" s="71"/>
    </row>
    <row r="18" spans="1:10" ht="20.25" x14ac:dyDescent="0.3">
      <c r="A18" s="58" t="s">
        <v>148</v>
      </c>
      <c r="B18" s="57" t="s">
        <v>154</v>
      </c>
      <c r="C18" s="17" t="str">
        <f t="shared" si="2"/>
        <v xml:space="preserve"> </v>
      </c>
      <c r="F18" s="69">
        <f>'6'!B5</f>
        <v>0</v>
      </c>
      <c r="G18" s="71">
        <v>31.400000000000002</v>
      </c>
      <c r="H18" s="73">
        <v>17</v>
      </c>
      <c r="I18" s="73">
        <f>COUNTIF(C18:C19,"верно")</f>
        <v>0</v>
      </c>
      <c r="J18" s="71">
        <v>2</v>
      </c>
    </row>
    <row r="19" spans="1:10" ht="20.25" x14ac:dyDescent="0.3">
      <c r="A19" t="s">
        <v>16</v>
      </c>
      <c r="B19" s="57" t="s">
        <v>155</v>
      </c>
      <c r="C19" s="17" t="str">
        <f t="shared" si="2"/>
        <v xml:space="preserve"> </v>
      </c>
      <c r="F19" s="69">
        <f>'6'!B6</f>
        <v>0</v>
      </c>
      <c r="G19" s="71">
        <v>78.5</v>
      </c>
      <c r="H19" s="73">
        <v>18</v>
      </c>
      <c r="J19" s="71"/>
    </row>
    <row r="20" spans="1:10" ht="57.75" customHeight="1" x14ac:dyDescent="0.3">
      <c r="A20" s="58" t="s">
        <v>153</v>
      </c>
      <c r="B20" s="57" t="s">
        <v>160</v>
      </c>
      <c r="C20" s="17" t="str">
        <f t="shared" si="2"/>
        <v xml:space="preserve"> </v>
      </c>
      <c r="E20" s="20"/>
      <c r="F20" s="73">
        <f>SUM('7'!A2:A20)</f>
        <v>0</v>
      </c>
      <c r="G20" s="73">
        <v>361</v>
      </c>
      <c r="H20" s="73">
        <v>19</v>
      </c>
      <c r="I20" s="73">
        <f>COUNTIF(C20:C26,"верно")</f>
        <v>0</v>
      </c>
      <c r="J20" s="73">
        <v>7</v>
      </c>
    </row>
    <row r="21" spans="1:10" ht="58.5" customHeight="1" x14ac:dyDescent="0.3">
      <c r="B21" s="57" t="s">
        <v>157</v>
      </c>
      <c r="C21" s="17" t="str">
        <f t="shared" si="1"/>
        <v xml:space="preserve"> </v>
      </c>
      <c r="E21" s="20"/>
      <c r="F21" s="73">
        <f>SUM('7'!B2:B20)</f>
        <v>0</v>
      </c>
      <c r="G21" s="73">
        <v>380</v>
      </c>
      <c r="H21" s="73">
        <v>20</v>
      </c>
    </row>
    <row r="22" spans="1:10" ht="20.25" x14ac:dyDescent="0.3">
      <c r="B22" s="57" t="s">
        <v>162</v>
      </c>
      <c r="C22" s="17" t="str">
        <f t="shared" si="1"/>
        <v xml:space="preserve"> </v>
      </c>
      <c r="E22" s="20"/>
      <c r="F22" s="73">
        <f>SUM('7'!C2:C20)</f>
        <v>0</v>
      </c>
      <c r="G22" s="73">
        <v>741</v>
      </c>
      <c r="H22" s="73">
        <v>21</v>
      </c>
    </row>
    <row r="23" spans="1:10" ht="20.25" x14ac:dyDescent="0.3">
      <c r="B23" s="57" t="s">
        <v>163</v>
      </c>
      <c r="C23" s="17" t="str">
        <f t="shared" si="1"/>
        <v xml:space="preserve"> </v>
      </c>
      <c r="E23" s="20"/>
      <c r="F23" s="73">
        <f>SUM('7'!D2:D20)</f>
        <v>0</v>
      </c>
      <c r="G23" s="73">
        <v>9500</v>
      </c>
      <c r="H23" s="73">
        <v>22</v>
      </c>
    </row>
    <row r="24" spans="1:10" ht="20.25" x14ac:dyDescent="0.3">
      <c r="B24" s="57" t="s">
        <v>164</v>
      </c>
      <c r="C24" s="17" t="str">
        <f t="shared" si="1"/>
        <v xml:space="preserve"> </v>
      </c>
      <c r="E24" s="20"/>
      <c r="F24" s="73">
        <f>SUM('7'!E2:E20)</f>
        <v>0</v>
      </c>
      <c r="G24" s="73">
        <v>9139</v>
      </c>
      <c r="H24" s="73">
        <v>23</v>
      </c>
    </row>
    <row r="25" spans="1:10" ht="20.25" x14ac:dyDescent="0.3">
      <c r="B25" s="57" t="s">
        <v>165</v>
      </c>
      <c r="C25" s="17" t="str">
        <f t="shared" si="1"/>
        <v xml:space="preserve"> </v>
      </c>
      <c r="E25" s="20"/>
      <c r="F25" s="73">
        <f>SUM('7'!F2:F20)</f>
        <v>0</v>
      </c>
      <c r="G25" s="73">
        <v>191121</v>
      </c>
      <c r="H25" s="73">
        <v>24</v>
      </c>
    </row>
    <row r="26" spans="1:10" ht="51.75" customHeight="1" x14ac:dyDescent="0.25">
      <c r="B26" s="11" t="s">
        <v>166</v>
      </c>
      <c r="C26" s="17" t="str">
        <f t="shared" si="1"/>
        <v xml:space="preserve"> </v>
      </c>
      <c r="E26" s="20"/>
      <c r="F26" s="73">
        <f>SUM('7'!G2:G20)</f>
        <v>0</v>
      </c>
      <c r="G26" s="73">
        <v>4.6184683483272408</v>
      </c>
      <c r="H26" s="73">
        <v>25</v>
      </c>
    </row>
    <row r="27" spans="1:10" ht="37.5" x14ac:dyDescent="0.3">
      <c r="A27" s="58" t="s">
        <v>169</v>
      </c>
      <c r="B27" s="57" t="s">
        <v>167</v>
      </c>
      <c r="C27" s="17" t="str">
        <f t="shared" si="1"/>
        <v xml:space="preserve"> </v>
      </c>
      <c r="F27" s="73">
        <f>SUM('8'!E2:E51)</f>
        <v>0</v>
      </c>
      <c r="G27" s="73">
        <v>1092.7524963212359</v>
      </c>
      <c r="H27" s="73">
        <v>26</v>
      </c>
      <c r="I27" s="73">
        <f>COUNTIF(C27:C28,"верно")</f>
        <v>0</v>
      </c>
      <c r="J27" s="73">
        <v>2</v>
      </c>
    </row>
    <row r="28" spans="1:10" ht="56.25" x14ac:dyDescent="0.3">
      <c r="B28" s="57" t="s">
        <v>168</v>
      </c>
      <c r="C28" s="17" t="str">
        <f>IF(OR(F28=G28,AND(F28&gt;10.92,F28&lt;10.93)),"Верно"," ")</f>
        <v xml:space="preserve"> </v>
      </c>
      <c r="F28" s="72">
        <f>'8'!K1</f>
        <v>0</v>
      </c>
      <c r="G28" s="73">
        <v>1092.7524963212359</v>
      </c>
      <c r="H28" s="73">
        <v>27</v>
      </c>
    </row>
    <row r="29" spans="1:10" ht="37.5" x14ac:dyDescent="0.3">
      <c r="A29" s="58" t="s">
        <v>170</v>
      </c>
      <c r="B29" s="57" t="s">
        <v>171</v>
      </c>
      <c r="C29" s="17" t="str">
        <f t="shared" ref="C29:C32" si="3">IF(OR(F29=G29,AND(F29&gt;10.92,F29&lt;10.93)),"Верно"," ")</f>
        <v xml:space="preserve"> </v>
      </c>
      <c r="F29" s="73">
        <f>'9'!B14</f>
        <v>0</v>
      </c>
      <c r="G29" s="73">
        <v>495.00200000000007</v>
      </c>
      <c r="H29" s="73">
        <v>28</v>
      </c>
      <c r="I29" s="73">
        <f>COUNTIF(C29:C32,"верно")</f>
        <v>0</v>
      </c>
      <c r="J29" s="73">
        <v>4</v>
      </c>
    </row>
    <row r="30" spans="1:10" ht="42.75" customHeight="1" x14ac:dyDescent="0.3">
      <c r="B30" s="57" t="s">
        <v>172</v>
      </c>
      <c r="C30" s="17" t="str">
        <f t="shared" si="3"/>
        <v xml:space="preserve"> </v>
      </c>
      <c r="F30" s="73">
        <f>'9'!B15</f>
        <v>0</v>
      </c>
      <c r="G30" s="73">
        <v>8.2500333333333344</v>
      </c>
      <c r="H30" s="73">
        <v>29</v>
      </c>
    </row>
    <row r="31" spans="1:10" ht="40.5" customHeight="1" x14ac:dyDescent="0.3">
      <c r="B31" s="57" t="s">
        <v>173</v>
      </c>
      <c r="C31" s="17" t="str">
        <f t="shared" si="3"/>
        <v xml:space="preserve"> </v>
      </c>
      <c r="F31" s="73">
        <f>'9'!B16</f>
        <v>0</v>
      </c>
      <c r="G31" s="73">
        <v>227.238</v>
      </c>
      <c r="H31" s="73">
        <v>30</v>
      </c>
    </row>
    <row r="32" spans="1:10" ht="45.75" customHeight="1" x14ac:dyDescent="0.3">
      <c r="B32" s="57" t="s">
        <v>174</v>
      </c>
      <c r="C32" s="17" t="str">
        <f t="shared" si="3"/>
        <v xml:space="preserve"> </v>
      </c>
      <c r="F32" s="73">
        <f>'9'!B17</f>
        <v>0</v>
      </c>
      <c r="G32" s="73">
        <v>-703.01199999999994</v>
      </c>
      <c r="H32" s="73">
        <v>31</v>
      </c>
    </row>
    <row r="33" spans="1:10" ht="37.5" x14ac:dyDescent="0.3">
      <c r="A33" s="58" t="s">
        <v>175</v>
      </c>
      <c r="B33" s="57" t="s">
        <v>176</v>
      </c>
      <c r="C33" s="17" t="str">
        <f>IF(OR(F33=G33,AND(F33&gt;10.92,F33&lt;10.93)),"Верно"," ")</f>
        <v xml:space="preserve"> </v>
      </c>
      <c r="F33" s="73">
        <f>'10'!B25</f>
        <v>0</v>
      </c>
      <c r="G33" s="73">
        <v>210</v>
      </c>
      <c r="H33" s="73">
        <v>32</v>
      </c>
      <c r="I33" s="73">
        <f ca="1">COUNTIF(C33:C40,"верно")</f>
        <v>0</v>
      </c>
      <c r="J33" s="73">
        <v>8</v>
      </c>
    </row>
    <row r="34" spans="1:10" ht="37.5" x14ac:dyDescent="0.3">
      <c r="B34" s="57" t="s">
        <v>177</v>
      </c>
      <c r="C34" s="17" t="str">
        <f t="shared" ref="C34:C40" si="4">IF(OR(F34=G34,AND(F34&gt;10.92,F34&lt;10.93)),"Верно"," ")</f>
        <v xml:space="preserve"> </v>
      </c>
      <c r="F34" s="73">
        <f>'10'!C25</f>
        <v>0</v>
      </c>
      <c r="G34" s="73">
        <v>90</v>
      </c>
      <c r="H34" s="73">
        <v>33</v>
      </c>
    </row>
    <row r="35" spans="1:10" ht="37.5" x14ac:dyDescent="0.3">
      <c r="B35" s="57" t="s">
        <v>178</v>
      </c>
      <c r="C35" s="17" t="str">
        <f t="shared" si="4"/>
        <v xml:space="preserve"> </v>
      </c>
      <c r="F35" s="73">
        <f>'10'!D25</f>
        <v>0</v>
      </c>
      <c r="G35" s="73">
        <v>102</v>
      </c>
      <c r="H35" s="73">
        <v>34</v>
      </c>
    </row>
    <row r="36" spans="1:10" ht="37.5" x14ac:dyDescent="0.3">
      <c r="B36" s="57" t="s">
        <v>179</v>
      </c>
      <c r="C36" s="17" t="str">
        <f t="shared" si="4"/>
        <v xml:space="preserve"> </v>
      </c>
      <c r="F36" s="73">
        <f>'10'!E25</f>
        <v>0</v>
      </c>
      <c r="G36" s="73">
        <v>35156</v>
      </c>
      <c r="H36" s="73">
        <v>35</v>
      </c>
    </row>
    <row r="37" spans="1:10" ht="37.5" x14ac:dyDescent="0.3">
      <c r="B37" s="57" t="s">
        <v>180</v>
      </c>
      <c r="C37" s="17" t="str">
        <f t="shared" si="4"/>
        <v xml:space="preserve"> </v>
      </c>
      <c r="F37" s="73">
        <f>'10'!F25</f>
        <v>0</v>
      </c>
      <c r="G37" s="73">
        <v>97</v>
      </c>
      <c r="H37" s="73">
        <v>36</v>
      </c>
    </row>
    <row r="38" spans="1:10" ht="37.5" x14ac:dyDescent="0.3">
      <c r="B38" s="57" t="s">
        <v>181</v>
      </c>
      <c r="C38" s="17" t="str">
        <f t="shared" si="4"/>
        <v xml:space="preserve"> </v>
      </c>
      <c r="F38" s="73">
        <f>'10'!G25</f>
        <v>0</v>
      </c>
      <c r="G38" s="73">
        <v>361</v>
      </c>
      <c r="H38" s="73">
        <v>37</v>
      </c>
    </row>
    <row r="39" spans="1:10" ht="37.5" x14ac:dyDescent="0.3">
      <c r="B39" s="57" t="s">
        <v>182</v>
      </c>
      <c r="C39" s="17" t="str">
        <f t="shared" si="4"/>
        <v xml:space="preserve"> </v>
      </c>
      <c r="F39" s="73">
        <f>'10'!H25</f>
        <v>0</v>
      </c>
      <c r="G39" s="73">
        <v>410</v>
      </c>
      <c r="H39" s="73">
        <v>38</v>
      </c>
    </row>
    <row r="40" spans="1:10" ht="37.5" x14ac:dyDescent="0.3">
      <c r="B40" s="57" t="s">
        <v>183</v>
      </c>
      <c r="C40" s="17" t="str">
        <f t="shared" ca="1" si="4"/>
        <v xml:space="preserve"> </v>
      </c>
      <c r="F40" s="73">
        <f>'10'!I25</f>
        <v>0</v>
      </c>
      <c r="G40" s="73">
        <f ca="1">Проверка!R25</f>
        <v>404</v>
      </c>
      <c r="H40" s="73">
        <v>39</v>
      </c>
    </row>
    <row r="41" spans="1:10" x14ac:dyDescent="0.25">
      <c r="H41" s="73">
        <f>COUNTA(H2:H40)</f>
        <v>39</v>
      </c>
    </row>
  </sheetData>
  <sheetProtection password="CD38" sheet="1" objects="1" scenarios="1" selectLockedCells="1" selectUnlockedCells="1"/>
  <mergeCells count="1">
    <mergeCell ref="M5:P5"/>
  </mergeCells>
  <conditionalFormatting sqref="D3:E3">
    <cfRule type="expression" dxfId="10" priority="13">
      <formula>$O$4&gt;=23</formula>
    </cfRule>
  </conditionalFormatting>
  <conditionalFormatting sqref="A2:C3">
    <cfRule type="expression" dxfId="9" priority="12">
      <formula>$I$2=2</formula>
    </cfRule>
  </conditionalFormatting>
  <conditionalFormatting sqref="A4:C7">
    <cfRule type="expression" dxfId="8" priority="11">
      <formula>$I$4=4</formula>
    </cfRule>
  </conditionalFormatting>
  <conditionalFormatting sqref="A8:C14">
    <cfRule type="expression" dxfId="7" priority="10">
      <formula>$I$8=7</formula>
    </cfRule>
  </conditionalFormatting>
  <conditionalFormatting sqref="A15:C17">
    <cfRule type="expression" dxfId="6" priority="9">
      <formula>$I$15=3</formula>
    </cfRule>
  </conditionalFormatting>
  <conditionalFormatting sqref="A18:C19">
    <cfRule type="expression" dxfId="5" priority="8">
      <formula>$I$18=2</formula>
    </cfRule>
  </conditionalFormatting>
  <conditionalFormatting sqref="A20:C26">
    <cfRule type="expression" dxfId="4" priority="6">
      <formula>$I$20=7</formula>
    </cfRule>
  </conditionalFormatting>
  <conditionalFormatting sqref="A27:C28">
    <cfRule type="expression" dxfId="3" priority="5">
      <formula>$I$27=2</formula>
    </cfRule>
  </conditionalFormatting>
  <conditionalFormatting sqref="A29:C32">
    <cfRule type="expression" dxfId="2" priority="4">
      <formula>$I$29=4</formula>
    </cfRule>
  </conditionalFormatting>
  <conditionalFormatting sqref="A33:C40">
    <cfRule type="expression" dxfId="1" priority="2">
      <formula>$I$33=9</formula>
    </cfRule>
  </conditionalFormatting>
  <conditionalFormatting sqref="D2:E2">
    <cfRule type="expression" dxfId="0" priority="1">
      <formula>$O$4&gt;=23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icrosoft Equation 3.0" shapeId="18434" r:id="rId4">
          <objectPr defaultSize="0" autoPict="0" r:id="rId5">
            <anchor moveWithCells="1" sizeWithCells="1">
              <from>
                <xdr:col>1</xdr:col>
                <xdr:colOff>1133475</xdr:colOff>
                <xdr:row>25</xdr:row>
                <xdr:rowOff>47625</xdr:rowOff>
              </from>
              <to>
                <xdr:col>1</xdr:col>
                <xdr:colOff>1676400</xdr:colOff>
                <xdr:row>25</xdr:row>
                <xdr:rowOff>619125</xdr:rowOff>
              </to>
            </anchor>
          </objectPr>
        </oleObject>
      </mc:Choice>
      <mc:Fallback>
        <oleObject progId="Microsoft Equation 3.0" shapeId="184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H1:N3"/>
  <sheetViews>
    <sheetView workbookViewId="0">
      <selection activeCell="D21" sqref="D21"/>
    </sheetView>
  </sheetViews>
  <sheetFormatPr defaultRowHeight="15" x14ac:dyDescent="0.25"/>
  <cols>
    <col min="1" max="1" width="4.42578125" customWidth="1"/>
    <col min="2" max="2" width="18.140625" customWidth="1"/>
    <col min="3" max="3" width="13.42578125" customWidth="1"/>
    <col min="4" max="4" width="12.85546875" customWidth="1"/>
    <col min="5" max="5" width="12.5703125" customWidth="1"/>
  </cols>
  <sheetData>
    <row r="1" spans="8:14" ht="20.25" x14ac:dyDescent="0.3">
      <c r="H1" s="30" t="s">
        <v>190</v>
      </c>
    </row>
    <row r="2" spans="8:14" ht="20.25" x14ac:dyDescent="0.3">
      <c r="H2" s="30" t="s">
        <v>32</v>
      </c>
      <c r="N2" s="30"/>
    </row>
    <row r="3" spans="8:14" ht="20.25" x14ac:dyDescent="0.3">
      <c r="H3" s="30" t="s">
        <v>138</v>
      </c>
      <c r="N3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selection activeCell="L17" sqref="L17"/>
    </sheetView>
  </sheetViews>
  <sheetFormatPr defaultRowHeight="18.75" x14ac:dyDescent="0.3"/>
  <cols>
    <col min="1" max="8" width="7.28515625" style="47" customWidth="1"/>
    <col min="9" max="21" width="9.140625" style="47"/>
    <col min="22" max="23" width="0" style="76" hidden="1" customWidth="1"/>
    <col min="24" max="16384" width="9.140625" style="47"/>
  </cols>
  <sheetData>
    <row r="1" spans="1:23" x14ac:dyDescent="0.3">
      <c r="V1" s="75">
        <v>1</v>
      </c>
    </row>
    <row r="2" spans="1:23" ht="20.25" customHeight="1" x14ac:dyDescent="0.3">
      <c r="V2" s="75">
        <v>2</v>
      </c>
    </row>
    <row r="3" spans="1:23" x14ac:dyDescent="0.3">
      <c r="A3" s="88" t="s">
        <v>37</v>
      </c>
      <c r="B3" s="88"/>
      <c r="C3" s="88"/>
      <c r="D3" s="88"/>
      <c r="E3" s="88"/>
      <c r="V3" s="75">
        <v>3</v>
      </c>
    </row>
    <row r="4" spans="1:23" x14ac:dyDescent="0.3">
      <c r="A4" s="88" t="s">
        <v>38</v>
      </c>
      <c r="B4" s="88"/>
      <c r="C4" s="88"/>
      <c r="D4" s="88"/>
      <c r="E4" s="88"/>
      <c r="V4" s="75">
        <v>4</v>
      </c>
    </row>
    <row r="5" spans="1:23" x14ac:dyDescent="0.3">
      <c r="A5" s="88" t="s">
        <v>38</v>
      </c>
      <c r="B5" s="88"/>
      <c r="C5" s="88"/>
      <c r="D5" s="88"/>
      <c r="E5" s="88"/>
      <c r="V5" s="75">
        <v>5</v>
      </c>
    </row>
    <row r="6" spans="1:23" x14ac:dyDescent="0.3">
      <c r="V6" s="75">
        <v>6</v>
      </c>
    </row>
    <row r="7" spans="1:23" ht="20.25" x14ac:dyDescent="0.3">
      <c r="K7" s="80" t="s">
        <v>39</v>
      </c>
      <c r="V7" s="75">
        <v>7</v>
      </c>
    </row>
    <row r="8" spans="1:23" x14ac:dyDescent="0.3">
      <c r="V8" s="75">
        <f>SUM(V1:V7)</f>
        <v>28</v>
      </c>
      <c r="W8" s="77">
        <f>SUM(V1:V2,V6:V7)</f>
        <v>16</v>
      </c>
    </row>
    <row r="9" spans="1:23" ht="20.25" x14ac:dyDescent="0.3">
      <c r="K9" s="80" t="s">
        <v>141</v>
      </c>
    </row>
    <row r="10" spans="1:23" x14ac:dyDescent="0.3">
      <c r="A10" s="48">
        <v>200</v>
      </c>
      <c r="B10" s="48">
        <v>223</v>
      </c>
      <c r="C10" s="48">
        <v>187</v>
      </c>
      <c r="D10" s="48">
        <v>120</v>
      </c>
      <c r="E10" s="48">
        <v>194</v>
      </c>
      <c r="F10" s="48">
        <v>204</v>
      </c>
      <c r="G10" s="59">
        <v>61</v>
      </c>
      <c r="H10" s="48">
        <v>93</v>
      </c>
    </row>
    <row r="11" spans="1:23" x14ac:dyDescent="0.3">
      <c r="A11" s="48">
        <v>262</v>
      </c>
      <c r="B11" s="49">
        <v>186</v>
      </c>
      <c r="C11" s="49">
        <v>249</v>
      </c>
      <c r="D11" s="49">
        <v>205</v>
      </c>
      <c r="E11" s="49">
        <v>252</v>
      </c>
      <c r="F11" s="49">
        <v>264</v>
      </c>
      <c r="G11" s="49">
        <v>81</v>
      </c>
      <c r="H11" s="48">
        <v>108</v>
      </c>
    </row>
    <row r="12" spans="1:23" x14ac:dyDescent="0.3">
      <c r="A12" s="48">
        <v>89</v>
      </c>
      <c r="B12" s="49">
        <v>268</v>
      </c>
      <c r="C12" s="49">
        <v>35</v>
      </c>
      <c r="D12" s="48">
        <v>97</v>
      </c>
      <c r="E12" s="48">
        <v>295</v>
      </c>
      <c r="F12" s="49">
        <v>31</v>
      </c>
      <c r="G12" s="49">
        <v>60</v>
      </c>
      <c r="H12" s="48">
        <v>32</v>
      </c>
    </row>
    <row r="13" spans="1:23" x14ac:dyDescent="0.3">
      <c r="A13" s="48">
        <v>155</v>
      </c>
      <c r="B13" s="49">
        <v>225</v>
      </c>
      <c r="C13" s="49">
        <v>144</v>
      </c>
      <c r="D13" s="48">
        <v>44</v>
      </c>
      <c r="E13" s="48">
        <v>181</v>
      </c>
      <c r="F13" s="49">
        <v>277</v>
      </c>
      <c r="G13" s="49">
        <v>190</v>
      </c>
      <c r="H13" s="48">
        <v>170</v>
      </c>
    </row>
    <row r="14" spans="1:23" x14ac:dyDescent="0.3">
      <c r="A14" s="48">
        <v>108</v>
      </c>
      <c r="B14" s="49">
        <v>219</v>
      </c>
      <c r="C14" s="49">
        <v>23</v>
      </c>
      <c r="D14" s="48">
        <v>243</v>
      </c>
      <c r="E14" s="48">
        <v>251</v>
      </c>
      <c r="F14" s="49">
        <v>87</v>
      </c>
      <c r="G14" s="49">
        <v>75</v>
      </c>
      <c r="H14" s="48">
        <v>142</v>
      </c>
    </row>
    <row r="15" spans="1:23" x14ac:dyDescent="0.3">
      <c r="A15" s="48">
        <v>49</v>
      </c>
      <c r="B15" s="49">
        <v>182</v>
      </c>
      <c r="C15" s="49">
        <v>168</v>
      </c>
      <c r="D15" s="48">
        <v>208</v>
      </c>
      <c r="E15" s="48">
        <v>295</v>
      </c>
      <c r="F15" s="49">
        <v>92</v>
      </c>
      <c r="G15" s="49">
        <v>274</v>
      </c>
      <c r="H15" s="48">
        <v>80</v>
      </c>
    </row>
    <row r="16" spans="1:23" x14ac:dyDescent="0.3">
      <c r="A16" s="48">
        <v>148</v>
      </c>
      <c r="B16" s="49">
        <v>40</v>
      </c>
      <c r="C16" s="49">
        <v>192</v>
      </c>
      <c r="D16" s="49">
        <v>162</v>
      </c>
      <c r="E16" s="49">
        <v>206</v>
      </c>
      <c r="F16" s="49">
        <v>200</v>
      </c>
      <c r="G16" s="49">
        <v>157</v>
      </c>
      <c r="H16" s="48">
        <v>240</v>
      </c>
    </row>
    <row r="17" spans="1:8" x14ac:dyDescent="0.3">
      <c r="A17" s="48">
        <v>188</v>
      </c>
      <c r="B17" s="48">
        <v>248</v>
      </c>
      <c r="C17" s="48">
        <v>147</v>
      </c>
      <c r="D17" s="48">
        <v>153</v>
      </c>
      <c r="E17" s="48">
        <v>90</v>
      </c>
      <c r="F17" s="48">
        <v>23</v>
      </c>
      <c r="G17" s="48">
        <v>158</v>
      </c>
      <c r="H17" s="48">
        <v>192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12" sqref="C12"/>
    </sheetView>
  </sheetViews>
  <sheetFormatPr defaultRowHeight="15" x14ac:dyDescent="0.25"/>
  <sheetData>
    <row r="1" spans="1:2" x14ac:dyDescent="0.25">
      <c r="A1" s="3"/>
      <c r="B1" s="2"/>
    </row>
    <row r="2" spans="1:2" x14ac:dyDescent="0.25">
      <c r="A2" s="3"/>
      <c r="B2" s="2"/>
    </row>
    <row r="3" spans="1:2" x14ac:dyDescent="0.25">
      <c r="A3" s="3"/>
      <c r="B3" s="2"/>
    </row>
    <row r="4" spans="1:2" x14ac:dyDescent="0.25">
      <c r="A4" s="3"/>
      <c r="B4" s="2"/>
    </row>
    <row r="5" spans="1:2" x14ac:dyDescent="0.25">
      <c r="A5" s="3"/>
      <c r="B5" s="2"/>
    </row>
    <row r="6" spans="1:2" x14ac:dyDescent="0.25">
      <c r="A6" s="3"/>
      <c r="B6" s="2"/>
    </row>
    <row r="7" spans="1:2" x14ac:dyDescent="0.25">
      <c r="A7" s="2"/>
      <c r="B7" s="2"/>
    </row>
    <row r="8" spans="1:2" x14ac:dyDescent="0.25">
      <c r="A8" s="2"/>
      <c r="B8" s="2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L25" sqref="L25"/>
    </sheetView>
  </sheetViews>
  <sheetFormatPr defaultRowHeight="15" x14ac:dyDescent="0.25"/>
  <cols>
    <col min="1" max="1" width="33.7109375" customWidth="1"/>
    <col min="2" max="2" width="18.42578125" customWidth="1"/>
  </cols>
  <sheetData>
    <row r="1" spans="1:6" ht="22.5" x14ac:dyDescent="0.45">
      <c r="A1" s="61" t="s">
        <v>9</v>
      </c>
      <c r="E1" s="9"/>
      <c r="F1" s="9"/>
    </row>
    <row r="2" spans="1:6" x14ac:dyDescent="0.25">
      <c r="E2" s="9"/>
      <c r="F2" s="9"/>
    </row>
    <row r="3" spans="1:6" ht="15.75" x14ac:dyDescent="0.25">
      <c r="A3" s="63" t="s">
        <v>10</v>
      </c>
      <c r="B3" s="64">
        <v>2</v>
      </c>
      <c r="E3" s="9"/>
      <c r="F3" s="9"/>
    </row>
    <row r="4" spans="1:6" ht="15.75" x14ac:dyDescent="0.25">
      <c r="A4" s="63" t="s">
        <v>11</v>
      </c>
      <c r="B4" s="62"/>
      <c r="E4" s="9"/>
      <c r="F4" s="9"/>
    </row>
    <row r="5" spans="1:6" ht="15.75" x14ac:dyDescent="0.25">
      <c r="A5" s="63" t="s">
        <v>12</v>
      </c>
      <c r="B5" s="62"/>
      <c r="E5" s="9"/>
      <c r="F5" s="9"/>
    </row>
    <row r="6" spans="1:6" ht="15.75" x14ac:dyDescent="0.25">
      <c r="A6" s="63" t="s">
        <v>29</v>
      </c>
      <c r="B6" s="62"/>
      <c r="E6" s="9"/>
      <c r="F6" s="9"/>
    </row>
    <row r="7" spans="1:6" ht="15.75" x14ac:dyDescent="0.25">
      <c r="A7" s="63" t="s">
        <v>30</v>
      </c>
      <c r="B7" s="62"/>
      <c r="E7" s="9"/>
      <c r="F7" s="9"/>
    </row>
    <row r="8" spans="1:6" ht="15.75" x14ac:dyDescent="0.25">
      <c r="A8" s="63" t="s">
        <v>31</v>
      </c>
      <c r="B8" s="62"/>
      <c r="E8" s="9"/>
      <c r="F8" s="9"/>
    </row>
    <row r="9" spans="1:6" ht="15.75" x14ac:dyDescent="0.25">
      <c r="A9" s="63" t="s">
        <v>21</v>
      </c>
      <c r="B9" s="62"/>
      <c r="E9" s="9"/>
      <c r="F9" s="9"/>
    </row>
    <row r="10" spans="1:6" ht="15.75" x14ac:dyDescent="0.25">
      <c r="A10" s="63" t="s">
        <v>22</v>
      </c>
      <c r="B10" s="62"/>
      <c r="E10" s="9"/>
      <c r="F10" s="9"/>
    </row>
    <row r="11" spans="1:6" x14ac:dyDescent="0.25">
      <c r="A11" s="21"/>
      <c r="B11" s="16"/>
      <c r="E11" s="9"/>
      <c r="F11" s="9"/>
    </row>
    <row r="12" spans="1:6" x14ac:dyDescent="0.25">
      <c r="A12" s="21"/>
      <c r="B12" s="16"/>
      <c r="E12" s="9"/>
      <c r="F12" s="9"/>
    </row>
    <row r="13" spans="1:6" x14ac:dyDescent="0.25">
      <c r="A13" s="21"/>
      <c r="B13" s="16"/>
      <c r="E13" s="9"/>
      <c r="F13" s="9"/>
    </row>
    <row r="14" spans="1:6" x14ac:dyDescent="0.25">
      <c r="A14" s="21"/>
      <c r="B14" s="16"/>
    </row>
    <row r="15" spans="1:6" ht="30" customHeight="1" x14ac:dyDescent="0.25">
      <c r="A15" s="21"/>
      <c r="B15" s="16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Formulas="1" zoomScale="85" zoomScaleNormal="85" workbookViewId="0">
      <selection activeCell="K32" sqref="K32"/>
    </sheetView>
  </sheetViews>
  <sheetFormatPr defaultRowHeight="15" x14ac:dyDescent="0.25"/>
  <cols>
    <col min="1" max="1" width="11.42578125" customWidth="1"/>
    <col min="2" max="2" width="10.140625" customWidth="1"/>
  </cols>
  <sheetData>
    <row r="1" spans="1:23" x14ac:dyDescent="0.25">
      <c r="A1" s="89" t="s">
        <v>13</v>
      </c>
      <c r="B1" s="89"/>
      <c r="D1" s="9"/>
      <c r="E1" s="9"/>
      <c r="F1" s="9"/>
    </row>
    <row r="2" spans="1:23" x14ac:dyDescent="0.25">
      <c r="D2" s="9"/>
      <c r="E2" s="9"/>
      <c r="F2" s="9"/>
    </row>
    <row r="3" spans="1:23" x14ac:dyDescent="0.25">
      <c r="A3" s="13" t="s">
        <v>14</v>
      </c>
      <c r="B3" s="16"/>
      <c r="D3" s="9"/>
      <c r="E3" s="9"/>
      <c r="F3" s="9"/>
      <c r="O3" s="10"/>
      <c r="P3" s="10"/>
      <c r="Q3" s="10"/>
      <c r="R3" s="10"/>
      <c r="S3" s="10"/>
      <c r="T3" s="10"/>
      <c r="U3" s="10"/>
      <c r="V3" s="10"/>
      <c r="W3" s="10"/>
    </row>
    <row r="4" spans="1:23" x14ac:dyDescent="0.25">
      <c r="A4" s="13" t="s">
        <v>15</v>
      </c>
      <c r="B4" s="16"/>
      <c r="D4" s="9"/>
      <c r="E4" s="9"/>
      <c r="F4" s="9"/>
      <c r="O4" s="10"/>
      <c r="P4" s="10"/>
      <c r="Q4" s="10"/>
      <c r="R4" s="10"/>
      <c r="S4" s="10"/>
      <c r="T4" s="10"/>
      <c r="U4" s="10"/>
      <c r="V4" s="10"/>
      <c r="W4" s="10"/>
    </row>
    <row r="5" spans="1:23" x14ac:dyDescent="0.25">
      <c r="A5" s="13" t="s">
        <v>25</v>
      </c>
      <c r="B5" s="16"/>
      <c r="D5" s="9"/>
      <c r="E5" s="9"/>
      <c r="F5" s="9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5">
      <c r="A6" s="13" t="s">
        <v>24</v>
      </c>
      <c r="B6" s="16"/>
      <c r="D6" s="9"/>
      <c r="E6" s="9"/>
      <c r="F6" s="9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13" t="s">
        <v>23</v>
      </c>
      <c r="B7" s="16"/>
      <c r="D7" s="9"/>
      <c r="E7" s="9"/>
      <c r="F7" s="9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5">
      <c r="D8" s="9"/>
      <c r="E8" s="9"/>
      <c r="F8" s="9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25"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25"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25">
      <c r="O12" s="10"/>
      <c r="P12" s="10"/>
      <c r="Q12" s="10"/>
      <c r="R12" s="10"/>
      <c r="S12" s="10"/>
      <c r="T12" s="10"/>
      <c r="U12" s="10"/>
      <c r="V12" s="10"/>
      <c r="W12" s="10"/>
    </row>
    <row r="13" spans="1:23" x14ac:dyDescent="0.25"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25"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25"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25">
      <c r="O16" s="10"/>
      <c r="P16" s="10"/>
      <c r="Q16" s="10"/>
      <c r="R16" s="10"/>
      <c r="S16" s="10"/>
      <c r="T16" s="10"/>
      <c r="U16" s="10"/>
      <c r="V16" s="10"/>
      <c r="W16" s="10"/>
    </row>
    <row r="17" spans="15:23" x14ac:dyDescent="0.25">
      <c r="O17" s="10"/>
      <c r="P17" s="10"/>
      <c r="Q17" s="10"/>
      <c r="R17" s="10"/>
      <c r="S17" s="10"/>
      <c r="T17" s="10"/>
      <c r="U17" s="10"/>
      <c r="V17" s="10"/>
      <c r="W17" s="10"/>
    </row>
    <row r="18" spans="15:23" x14ac:dyDescent="0.25">
      <c r="O18" s="10"/>
      <c r="P18" s="10"/>
      <c r="Q18" s="10"/>
      <c r="R18" s="10"/>
      <c r="S18" s="10"/>
      <c r="T18" s="10"/>
      <c r="U18" s="10"/>
      <c r="V18" s="10"/>
      <c r="W18" s="10"/>
    </row>
    <row r="19" spans="15:23" x14ac:dyDescent="0.25">
      <c r="O19" s="10"/>
      <c r="P19" s="10"/>
      <c r="Q19" s="10"/>
      <c r="R19" s="10"/>
      <c r="S19" s="10"/>
      <c r="T19" s="10"/>
      <c r="U19" s="10"/>
      <c r="V19" s="10"/>
      <c r="W19" s="10"/>
    </row>
    <row r="20" spans="15:23" x14ac:dyDescent="0.25">
      <c r="O20" s="10"/>
      <c r="P20" s="10"/>
      <c r="Q20" s="10"/>
      <c r="R20" s="10"/>
      <c r="S20" s="10"/>
      <c r="T20" s="10"/>
      <c r="U20" s="10"/>
      <c r="V20" s="10"/>
      <c r="W20" s="10"/>
    </row>
    <row r="21" spans="15:23" x14ac:dyDescent="0.25">
      <c r="O21" s="10"/>
      <c r="P21" s="10"/>
      <c r="Q21" s="10"/>
      <c r="R21" s="10"/>
      <c r="S21" s="10"/>
      <c r="T21" s="10"/>
      <c r="U21" s="10"/>
      <c r="V21" s="10"/>
      <c r="W21" s="10"/>
    </row>
    <row r="22" spans="15:23" x14ac:dyDescent="0.25">
      <c r="O22" s="10"/>
      <c r="P22" s="10"/>
      <c r="Q22" s="10"/>
      <c r="R22" s="10"/>
      <c r="S22" s="10"/>
      <c r="T22" s="10"/>
      <c r="U22" s="10"/>
      <c r="V22" s="10"/>
      <c r="W22" s="10"/>
    </row>
    <row r="23" spans="15:23" x14ac:dyDescent="0.25">
      <c r="O23" s="10"/>
      <c r="P23" s="10"/>
      <c r="Q23" s="10"/>
      <c r="R23" s="10"/>
      <c r="S23" s="10"/>
      <c r="T23" s="10"/>
      <c r="U23" s="10"/>
      <c r="V23" s="10"/>
      <c r="W23" s="10"/>
    </row>
    <row r="24" spans="15:23" x14ac:dyDescent="0.25">
      <c r="O24" s="10"/>
      <c r="P24" s="10"/>
      <c r="Q24" s="10"/>
      <c r="R24" s="10"/>
      <c r="S24" s="10"/>
      <c r="T24" s="10"/>
      <c r="U24" s="10"/>
      <c r="V24" s="10"/>
      <c r="W24" s="10"/>
    </row>
    <row r="25" spans="15:23" x14ac:dyDescent="0.25">
      <c r="O25" s="10"/>
      <c r="P25" s="10"/>
      <c r="Q25" s="10"/>
      <c r="R25" s="10"/>
      <c r="S25" s="10"/>
      <c r="T25" s="10"/>
      <c r="U25" s="10"/>
      <c r="V25" s="10"/>
      <c r="W25" s="10"/>
    </row>
    <row r="26" spans="15:23" x14ac:dyDescent="0.25">
      <c r="O26" s="10"/>
      <c r="P26" s="10"/>
      <c r="Q26" s="10"/>
      <c r="R26" s="10"/>
      <c r="S26" s="10"/>
      <c r="T26" s="10"/>
      <c r="U26" s="10"/>
      <c r="V26" s="10"/>
      <c r="W26" s="10"/>
    </row>
    <row r="27" spans="15:23" x14ac:dyDescent="0.25">
      <c r="O27" s="10"/>
      <c r="P27" s="10"/>
      <c r="Q27" s="10"/>
      <c r="R27" s="10"/>
      <c r="S27" s="10"/>
      <c r="T27" s="10"/>
      <c r="U27" s="10"/>
      <c r="V27" s="10"/>
      <c r="W27" s="10"/>
    </row>
  </sheetData>
  <sheetProtection selectLockedCells="1" selectUnlockedCells="1"/>
  <mergeCells count="1">
    <mergeCell ref="A1:B1"/>
  </mergeCells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C15" sqref="C15"/>
    </sheetView>
  </sheetViews>
  <sheetFormatPr defaultRowHeight="15" x14ac:dyDescent="0.25"/>
  <cols>
    <col min="1" max="1" width="20.28515625" customWidth="1"/>
    <col min="2" max="2" width="10.140625" customWidth="1"/>
  </cols>
  <sheetData>
    <row r="1" spans="1:23" x14ac:dyDescent="0.25">
      <c r="A1" t="s">
        <v>16</v>
      </c>
      <c r="D1" s="9"/>
      <c r="E1" s="9"/>
      <c r="F1" s="9"/>
    </row>
    <row r="2" spans="1:23" x14ac:dyDescent="0.25">
      <c r="D2" s="9"/>
      <c r="E2" s="9"/>
      <c r="F2" s="9"/>
      <c r="O2" s="10"/>
      <c r="P2" s="10"/>
      <c r="Q2" s="10"/>
      <c r="R2" s="10"/>
      <c r="S2" s="10"/>
      <c r="T2" s="10"/>
      <c r="U2" s="10"/>
      <c r="V2" s="10"/>
      <c r="W2" s="10"/>
    </row>
    <row r="3" spans="1:23" x14ac:dyDescent="0.25">
      <c r="A3" t="s">
        <v>17</v>
      </c>
      <c r="D3" s="9"/>
      <c r="E3" s="9"/>
      <c r="F3" s="9"/>
      <c r="O3" s="10"/>
      <c r="P3" s="10"/>
      <c r="Q3" s="10"/>
      <c r="R3" s="10"/>
      <c r="S3" s="10"/>
      <c r="T3" s="10"/>
      <c r="U3" s="10"/>
      <c r="V3" s="10"/>
      <c r="W3" s="10"/>
    </row>
    <row r="4" spans="1:23" x14ac:dyDescent="0.25">
      <c r="A4" t="s">
        <v>18</v>
      </c>
      <c r="D4" s="9"/>
      <c r="E4" s="9"/>
      <c r="F4" s="9"/>
      <c r="O4" s="10"/>
      <c r="P4" s="10"/>
      <c r="Q4" s="10"/>
      <c r="R4" s="10"/>
      <c r="S4" s="10"/>
      <c r="T4" s="10"/>
      <c r="U4" s="10"/>
      <c r="V4" s="10"/>
      <c r="W4" s="10"/>
    </row>
    <row r="5" spans="1:23" x14ac:dyDescent="0.25">
      <c r="A5" t="s">
        <v>19</v>
      </c>
      <c r="D5" s="9"/>
      <c r="E5" s="9"/>
      <c r="F5" s="9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5">
      <c r="A6" t="s">
        <v>20</v>
      </c>
      <c r="D6" s="9"/>
      <c r="E6" s="9"/>
      <c r="F6" s="9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D7" s="9"/>
      <c r="E7" s="9"/>
      <c r="F7" s="9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5"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25"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25"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25">
      <c r="O12" s="10"/>
      <c r="P12" s="10"/>
      <c r="Q12" s="10"/>
      <c r="R12" s="10"/>
      <c r="S12" s="10"/>
      <c r="T12" s="10"/>
      <c r="U12" s="10"/>
      <c r="V12" s="10"/>
      <c r="W12" s="10"/>
    </row>
    <row r="13" spans="1:23" x14ac:dyDescent="0.25"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25"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25"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25">
      <c r="O16" s="10"/>
      <c r="P16" s="10"/>
      <c r="Q16" s="10"/>
      <c r="R16" s="10"/>
      <c r="S16" s="10"/>
      <c r="T16" s="10"/>
      <c r="U16" s="10"/>
      <c r="V16" s="10"/>
      <c r="W16" s="10"/>
    </row>
    <row r="17" spans="15:23" x14ac:dyDescent="0.25">
      <c r="O17" s="10"/>
      <c r="P17" s="10"/>
      <c r="Q17" s="10"/>
      <c r="R17" s="10"/>
      <c r="S17" s="10"/>
      <c r="T17" s="10"/>
      <c r="U17" s="10"/>
      <c r="V17" s="10"/>
      <c r="W17" s="10"/>
    </row>
    <row r="18" spans="15:23" x14ac:dyDescent="0.25">
      <c r="O18" s="10"/>
      <c r="P18" s="10"/>
      <c r="Q18" s="10"/>
      <c r="R18" s="10"/>
      <c r="S18" s="10"/>
      <c r="T18" s="10"/>
      <c r="U18" s="10"/>
      <c r="V18" s="10"/>
      <c r="W18" s="10"/>
    </row>
    <row r="19" spans="15:23" x14ac:dyDescent="0.25">
      <c r="O19" s="10"/>
      <c r="P19" s="10"/>
      <c r="Q19" s="10"/>
      <c r="R19" s="10"/>
      <c r="S19" s="10"/>
      <c r="T19" s="10"/>
      <c r="U19" s="10"/>
      <c r="V19" s="10"/>
      <c r="W19" s="10"/>
    </row>
    <row r="20" spans="15:23" x14ac:dyDescent="0.25">
      <c r="O20" s="10"/>
      <c r="P20" s="10"/>
      <c r="Q20" s="10"/>
      <c r="R20" s="10"/>
      <c r="S20" s="10"/>
      <c r="T20" s="10"/>
      <c r="U20" s="10"/>
      <c r="V20" s="10"/>
      <c r="W20" s="10"/>
    </row>
    <row r="21" spans="15:23" x14ac:dyDescent="0.25">
      <c r="O21" s="10"/>
      <c r="P21" s="10"/>
      <c r="Q21" s="10"/>
      <c r="R21" s="10"/>
      <c r="S21" s="10"/>
      <c r="T21" s="10"/>
      <c r="U21" s="10"/>
      <c r="V21" s="10"/>
      <c r="W21" s="10"/>
    </row>
    <row r="22" spans="15:23" x14ac:dyDescent="0.25">
      <c r="O22" s="10"/>
      <c r="P22" s="10"/>
      <c r="Q22" s="10"/>
      <c r="R22" s="10"/>
      <c r="S22" s="10"/>
      <c r="T22" s="10"/>
      <c r="U22" s="10"/>
      <c r="V22" s="10"/>
      <c r="W22" s="10"/>
    </row>
    <row r="23" spans="15:23" x14ac:dyDescent="0.25">
      <c r="O23" s="10"/>
      <c r="P23" s="10"/>
      <c r="Q23" s="10"/>
      <c r="R23" s="10"/>
      <c r="S23" s="10"/>
      <c r="T23" s="10"/>
      <c r="U23" s="10"/>
      <c r="V23" s="10"/>
      <c r="W23" s="10"/>
    </row>
    <row r="24" spans="15:23" x14ac:dyDescent="0.25">
      <c r="O24" s="10"/>
      <c r="P24" s="10"/>
      <c r="Q24" s="10"/>
      <c r="R24" s="10"/>
      <c r="S24" s="10"/>
      <c r="T24" s="10"/>
      <c r="U24" s="10"/>
      <c r="V24" s="10"/>
      <c r="W24" s="10"/>
    </row>
    <row r="25" spans="15:23" x14ac:dyDescent="0.25">
      <c r="O25" s="10"/>
      <c r="P25" s="10"/>
      <c r="Q25" s="10"/>
      <c r="R25" s="10"/>
      <c r="S25" s="10"/>
      <c r="T25" s="10"/>
      <c r="U25" s="10"/>
      <c r="V25" s="10"/>
      <c r="W25" s="10"/>
    </row>
    <row r="26" spans="15:23" x14ac:dyDescent="0.25">
      <c r="O26" s="10"/>
      <c r="P26" s="10"/>
      <c r="Q26" s="10"/>
      <c r="R26" s="10"/>
      <c r="S26" s="10"/>
      <c r="T26" s="10"/>
      <c r="U26" s="10"/>
      <c r="V26" s="10"/>
      <c r="W26" s="10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C26" sqref="C26"/>
    </sheetView>
  </sheetViews>
  <sheetFormatPr defaultColWidth="9" defaultRowHeight="15" x14ac:dyDescent="0.25"/>
  <cols>
    <col min="1" max="1" width="23.5703125" style="1" customWidth="1"/>
    <col min="2" max="2" width="23.42578125" style="1" customWidth="1"/>
    <col min="3" max="3" width="14" style="1" customWidth="1"/>
    <col min="4" max="4" width="14.7109375" style="1" customWidth="1"/>
    <col min="5" max="5" width="14.85546875" style="1" customWidth="1"/>
    <col min="6" max="6" width="14.7109375" style="1" customWidth="1"/>
    <col min="7" max="7" width="14.42578125" style="1" customWidth="1"/>
    <col min="8" max="16384" width="9" style="1"/>
  </cols>
  <sheetData>
    <row r="1" spans="1:7" ht="79.5" customHeight="1" x14ac:dyDescent="0.25">
      <c r="A1" s="65" t="s">
        <v>156</v>
      </c>
      <c r="B1" s="65" t="s">
        <v>158</v>
      </c>
      <c r="C1" s="65" t="s">
        <v>0</v>
      </c>
      <c r="D1" s="65" t="s">
        <v>1</v>
      </c>
      <c r="E1" s="65" t="s">
        <v>4</v>
      </c>
      <c r="F1" s="65" t="s">
        <v>161</v>
      </c>
      <c r="G1" s="66" t="s">
        <v>159</v>
      </c>
    </row>
    <row r="2" spans="1:7" x14ac:dyDescent="0.25">
      <c r="A2" s="67"/>
      <c r="B2" s="67"/>
      <c r="C2" s="67"/>
      <c r="D2" s="67"/>
      <c r="E2" s="67"/>
      <c r="F2" s="67"/>
      <c r="G2" s="67"/>
    </row>
    <row r="3" spans="1:7" x14ac:dyDescent="0.25">
      <c r="A3" s="67"/>
      <c r="B3" s="67"/>
      <c r="C3" s="67"/>
      <c r="D3" s="67"/>
      <c r="E3" s="67"/>
      <c r="F3" s="67"/>
      <c r="G3" s="67"/>
    </row>
    <row r="4" spans="1:7" x14ac:dyDescent="0.25">
      <c r="A4" s="67"/>
      <c r="B4" s="67"/>
      <c r="C4" s="67"/>
      <c r="D4" s="67"/>
      <c r="E4" s="67"/>
      <c r="F4" s="67"/>
      <c r="G4" s="67"/>
    </row>
    <row r="5" spans="1:7" x14ac:dyDescent="0.25">
      <c r="A5" s="67"/>
      <c r="B5" s="67"/>
      <c r="C5" s="67"/>
      <c r="D5" s="67"/>
      <c r="E5" s="67"/>
      <c r="F5" s="67"/>
      <c r="G5" s="67"/>
    </row>
    <row r="6" spans="1:7" x14ac:dyDescent="0.25">
      <c r="A6" s="67"/>
      <c r="B6" s="67"/>
      <c r="C6" s="67"/>
      <c r="D6" s="67"/>
      <c r="E6" s="67"/>
      <c r="F6" s="67"/>
      <c r="G6" s="67"/>
    </row>
    <row r="7" spans="1:7" x14ac:dyDescent="0.25">
      <c r="A7" s="67"/>
      <c r="B7" s="67"/>
      <c r="C7" s="67"/>
      <c r="D7" s="67"/>
      <c r="E7" s="67"/>
      <c r="F7" s="67"/>
      <c r="G7" s="67"/>
    </row>
    <row r="8" spans="1:7" x14ac:dyDescent="0.25">
      <c r="A8" s="67"/>
      <c r="B8" s="67"/>
      <c r="C8" s="67"/>
      <c r="D8" s="67"/>
      <c r="E8" s="67"/>
      <c r="F8" s="67"/>
      <c r="G8" s="67"/>
    </row>
    <row r="9" spans="1:7" x14ac:dyDescent="0.25">
      <c r="A9" s="67"/>
      <c r="B9" s="67"/>
      <c r="C9" s="67"/>
      <c r="D9" s="67"/>
      <c r="E9" s="67"/>
      <c r="F9" s="67"/>
      <c r="G9" s="67"/>
    </row>
    <row r="10" spans="1:7" x14ac:dyDescent="0.25">
      <c r="A10" s="67"/>
      <c r="B10" s="67"/>
      <c r="C10" s="67"/>
      <c r="D10" s="67"/>
      <c r="E10" s="67"/>
      <c r="F10" s="67"/>
      <c r="G10" s="67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67"/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67"/>
      <c r="B14" s="67"/>
      <c r="C14" s="67"/>
      <c r="D14" s="67"/>
      <c r="E14" s="67"/>
      <c r="F14" s="67"/>
      <c r="G14" s="67"/>
    </row>
    <row r="15" spans="1:7" x14ac:dyDescent="0.25">
      <c r="A15" s="67"/>
      <c r="B15" s="67"/>
      <c r="C15" s="67"/>
      <c r="D15" s="67"/>
      <c r="E15" s="67"/>
      <c r="F15" s="67"/>
      <c r="G15" s="67"/>
    </row>
    <row r="16" spans="1:7" x14ac:dyDescent="0.25">
      <c r="A16" s="67"/>
      <c r="B16" s="67"/>
      <c r="C16" s="67"/>
      <c r="D16" s="67"/>
      <c r="E16" s="67"/>
      <c r="F16" s="67"/>
      <c r="G16" s="67"/>
    </row>
    <row r="17" spans="1:7" x14ac:dyDescent="0.25">
      <c r="A17" s="67"/>
      <c r="B17" s="67"/>
      <c r="C17" s="67"/>
      <c r="D17" s="67"/>
      <c r="E17" s="67"/>
      <c r="F17" s="67"/>
      <c r="G17" s="67"/>
    </row>
    <row r="18" spans="1:7" x14ac:dyDescent="0.25">
      <c r="A18" s="67"/>
      <c r="B18" s="67"/>
      <c r="C18" s="67"/>
      <c r="D18" s="67"/>
      <c r="E18" s="67"/>
      <c r="F18" s="67"/>
      <c r="G18" s="67"/>
    </row>
    <row r="19" spans="1:7" x14ac:dyDescent="0.25">
      <c r="A19" s="67"/>
      <c r="B19" s="67"/>
      <c r="C19" s="67"/>
      <c r="D19" s="67"/>
      <c r="E19" s="67"/>
      <c r="F19" s="67"/>
      <c r="G19" s="67"/>
    </row>
    <row r="20" spans="1:7" x14ac:dyDescent="0.25">
      <c r="A20" s="67"/>
      <c r="B20" s="67"/>
      <c r="C20" s="67"/>
      <c r="D20" s="67"/>
      <c r="E20" s="67"/>
      <c r="F20" s="67"/>
      <c r="G20" s="67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icrosoft Equation 3.0" shapeId="1025" r:id="rId4">
          <objectPr defaultSize="0" autoPict="0" r:id="rId5">
            <anchor moveWithCells="1" sizeWithCells="1">
              <from>
                <xdr:col>6</xdr:col>
                <xdr:colOff>219075</xdr:colOff>
                <xdr:row>0</xdr:row>
                <xdr:rowOff>400050</xdr:rowOff>
              </from>
              <to>
                <xdr:col>6</xdr:col>
                <xdr:colOff>790575</xdr:colOff>
                <xdr:row>0</xdr:row>
                <xdr:rowOff>971550</xdr:rowOff>
              </to>
            </anchor>
          </objectPr>
        </oleObject>
      </mc:Choice>
      <mc:Fallback>
        <oleObject progId="Microsoft Equation 3.0" shapeId="10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G25" sqref="G25"/>
    </sheetView>
  </sheetViews>
  <sheetFormatPr defaultColWidth="9" defaultRowHeight="15" x14ac:dyDescent="0.25"/>
  <cols>
    <col min="1" max="1" width="5.85546875" style="25" customWidth="1"/>
    <col min="2" max="2" width="17.42578125" style="1" customWidth="1"/>
    <col min="3" max="3" width="18.5703125" style="25" customWidth="1"/>
    <col min="4" max="4" width="15.5703125" style="25" customWidth="1"/>
    <col min="5" max="5" width="15.140625" style="1" customWidth="1"/>
    <col min="6" max="6" width="11.5703125" style="1" bestFit="1" customWidth="1"/>
    <col min="7" max="7" width="18.140625" style="1" customWidth="1"/>
    <col min="8" max="10" width="9" style="1"/>
    <col min="11" max="11" width="12.7109375" style="1" customWidth="1"/>
    <col min="12" max="13" width="9" style="1"/>
    <col min="14" max="14" width="15.140625" style="1" customWidth="1"/>
    <col min="16" max="16384" width="9" style="1"/>
  </cols>
  <sheetData>
    <row r="1" spans="1:15" ht="63" customHeight="1" thickBot="1" x14ac:dyDescent="0.3">
      <c r="A1" s="12" t="s">
        <v>2</v>
      </c>
      <c r="B1" s="12" t="s">
        <v>3</v>
      </c>
      <c r="C1" s="12" t="s">
        <v>85</v>
      </c>
      <c r="D1" s="12" t="s">
        <v>86</v>
      </c>
      <c r="E1" s="12" t="s">
        <v>87</v>
      </c>
      <c r="H1" s="90" t="s">
        <v>88</v>
      </c>
      <c r="I1" s="91"/>
      <c r="J1" s="92"/>
      <c r="K1" s="68"/>
      <c r="O1" s="1"/>
    </row>
    <row r="2" spans="1:15" ht="18" customHeight="1" x14ac:dyDescent="0.25">
      <c r="A2" s="23">
        <v>1</v>
      </c>
      <c r="B2" s="7" t="s">
        <v>89</v>
      </c>
      <c r="C2" s="27">
        <v>1.4928239967335877</v>
      </c>
      <c r="D2" s="26">
        <v>9</v>
      </c>
      <c r="E2" s="6"/>
      <c r="O2" s="1"/>
    </row>
    <row r="3" spans="1:15" ht="18" customHeight="1" x14ac:dyDescent="0.25">
      <c r="A3" s="23">
        <v>2</v>
      </c>
      <c r="B3" s="7" t="s">
        <v>90</v>
      </c>
      <c r="C3" s="27">
        <v>4.4581514798972002</v>
      </c>
      <c r="D3" s="26">
        <v>12</v>
      </c>
      <c r="E3" s="6"/>
      <c r="O3" s="1"/>
    </row>
    <row r="4" spans="1:15" ht="18" customHeight="1" x14ac:dyDescent="0.25">
      <c r="A4" s="23">
        <v>3</v>
      </c>
      <c r="B4" s="7" t="s">
        <v>91</v>
      </c>
      <c r="C4" s="27">
        <v>4.8994828216821169</v>
      </c>
      <c r="D4" s="26">
        <v>6</v>
      </c>
      <c r="E4" s="6"/>
      <c r="O4" s="1"/>
    </row>
    <row r="5" spans="1:15" ht="18" customHeight="1" x14ac:dyDescent="0.3">
      <c r="A5" s="23">
        <v>4</v>
      </c>
      <c r="B5" s="7" t="s">
        <v>92</v>
      </c>
      <c r="C5" s="27">
        <v>1.9859799671112341</v>
      </c>
      <c r="D5" s="26">
        <v>12</v>
      </c>
      <c r="E5" s="6"/>
      <c r="H5" s="55"/>
      <c r="I5" s="55"/>
      <c r="J5" s="55"/>
      <c r="O5" s="1"/>
    </row>
    <row r="6" spans="1:15" ht="18" customHeight="1" x14ac:dyDescent="0.25">
      <c r="A6" s="23">
        <v>5</v>
      </c>
      <c r="B6" s="7" t="s">
        <v>93</v>
      </c>
      <c r="C6" s="27">
        <v>3.1288898286709355</v>
      </c>
      <c r="D6" s="26">
        <v>7</v>
      </c>
      <c r="E6" s="6"/>
      <c r="O6" s="1"/>
    </row>
    <row r="7" spans="1:15" ht="18" customHeight="1" x14ac:dyDescent="0.25">
      <c r="A7" s="23">
        <v>6</v>
      </c>
      <c r="B7" s="7" t="s">
        <v>94</v>
      </c>
      <c r="C7" s="27">
        <v>2.565487904085848</v>
      </c>
      <c r="D7" s="26">
        <v>3</v>
      </c>
      <c r="E7" s="6"/>
      <c r="O7" s="1"/>
    </row>
    <row r="8" spans="1:15" ht="18" customHeight="1" x14ac:dyDescent="0.25">
      <c r="A8" s="23">
        <v>7</v>
      </c>
      <c r="B8" s="7" t="s">
        <v>95</v>
      </c>
      <c r="C8" s="27">
        <v>3.5006692079476274</v>
      </c>
      <c r="D8" s="26">
        <v>1</v>
      </c>
      <c r="E8" s="6"/>
      <c r="O8" s="1"/>
    </row>
    <row r="9" spans="1:15" ht="18" customHeight="1" x14ac:dyDescent="0.25">
      <c r="A9" s="23">
        <v>8</v>
      </c>
      <c r="B9" s="7" t="s">
        <v>96</v>
      </c>
      <c r="C9" s="27">
        <v>3.4259595307962387</v>
      </c>
      <c r="D9" s="26">
        <v>1</v>
      </c>
      <c r="E9" s="6"/>
      <c r="O9" s="1"/>
    </row>
    <row r="10" spans="1:15" ht="18" customHeight="1" x14ac:dyDescent="0.25">
      <c r="A10" s="23">
        <v>9</v>
      </c>
      <c r="B10" s="7" t="s">
        <v>97</v>
      </c>
      <c r="C10" s="27">
        <v>4.1566490949804731</v>
      </c>
      <c r="D10" s="26">
        <v>10</v>
      </c>
      <c r="E10" s="6"/>
      <c r="O10" s="1"/>
    </row>
    <row r="11" spans="1:15" ht="18" customHeight="1" x14ac:dyDescent="0.25">
      <c r="A11" s="23">
        <v>10</v>
      </c>
      <c r="B11" s="7" t="s">
        <v>98</v>
      </c>
      <c r="C11" s="27">
        <v>2.8619195146218175</v>
      </c>
      <c r="D11" s="26">
        <v>10</v>
      </c>
      <c r="E11" s="6"/>
      <c r="O11" s="1"/>
    </row>
    <row r="12" spans="1:15" ht="18" customHeight="1" x14ac:dyDescent="0.25">
      <c r="A12" s="23">
        <v>11</v>
      </c>
      <c r="B12" s="7" t="s">
        <v>99</v>
      </c>
      <c r="C12" s="27">
        <v>4.3518920674934884</v>
      </c>
      <c r="D12" s="26">
        <v>13</v>
      </c>
      <c r="E12" s="6"/>
      <c r="O12" s="1"/>
    </row>
    <row r="13" spans="1:15" ht="18" customHeight="1" x14ac:dyDescent="0.25">
      <c r="A13" s="23">
        <v>12</v>
      </c>
      <c r="B13" s="7" t="s">
        <v>100</v>
      </c>
      <c r="C13" s="27">
        <v>1.3776062367624711</v>
      </c>
      <c r="D13" s="26">
        <v>12</v>
      </c>
      <c r="E13" s="6"/>
      <c r="O13" s="1"/>
    </row>
    <row r="14" spans="1:15" ht="18" customHeight="1" x14ac:dyDescent="0.25">
      <c r="A14" s="23">
        <v>13</v>
      </c>
      <c r="B14" s="7" t="s">
        <v>101</v>
      </c>
      <c r="C14" s="27">
        <v>4.6709243798053075</v>
      </c>
      <c r="D14" s="28">
        <v>4</v>
      </c>
      <c r="E14" s="6"/>
      <c r="O14" s="1"/>
    </row>
    <row r="15" spans="1:15" ht="18" customHeight="1" x14ac:dyDescent="0.25">
      <c r="A15" s="23">
        <v>14</v>
      </c>
      <c r="B15" s="7" t="s">
        <v>102</v>
      </c>
      <c r="C15" s="27">
        <v>3.4932907688282171</v>
      </c>
      <c r="D15" s="26">
        <v>12</v>
      </c>
      <c r="E15" s="6"/>
      <c r="O15" s="1"/>
    </row>
    <row r="16" spans="1:15" ht="18" customHeight="1" x14ac:dyDescent="0.25">
      <c r="A16" s="23">
        <v>15</v>
      </c>
      <c r="B16" s="7" t="s">
        <v>103</v>
      </c>
      <c r="C16" s="27">
        <v>1.0295864965034145</v>
      </c>
      <c r="D16" s="26">
        <v>7</v>
      </c>
      <c r="E16" s="6"/>
      <c r="O16" s="1"/>
    </row>
    <row r="17" spans="1:15" ht="18" customHeight="1" x14ac:dyDescent="0.25">
      <c r="A17" s="23">
        <v>16</v>
      </c>
      <c r="B17" s="7" t="s">
        <v>104</v>
      </c>
      <c r="C17" s="27">
        <v>4.2822064461183658</v>
      </c>
      <c r="D17" s="28">
        <v>13</v>
      </c>
      <c r="E17" s="6"/>
      <c r="O17" s="1"/>
    </row>
    <row r="18" spans="1:15" ht="18" customHeight="1" x14ac:dyDescent="0.25">
      <c r="A18" s="23">
        <v>17</v>
      </c>
      <c r="B18" s="7" t="s">
        <v>105</v>
      </c>
      <c r="C18" s="27">
        <v>4.964016542906414</v>
      </c>
      <c r="D18" s="26">
        <v>9</v>
      </c>
      <c r="E18" s="6"/>
      <c r="O18" s="1"/>
    </row>
    <row r="19" spans="1:15" ht="18" customHeight="1" x14ac:dyDescent="0.25">
      <c r="A19" s="23">
        <v>18</v>
      </c>
      <c r="B19" s="7" t="s">
        <v>106</v>
      </c>
      <c r="C19" s="27">
        <v>2.531258411873722</v>
      </c>
      <c r="D19" s="26">
        <v>1</v>
      </c>
      <c r="E19" s="6"/>
      <c r="O19" s="1"/>
    </row>
    <row r="20" spans="1:15" ht="18" customHeight="1" x14ac:dyDescent="0.25">
      <c r="A20" s="23">
        <v>19</v>
      </c>
      <c r="B20" s="7" t="s">
        <v>107</v>
      </c>
      <c r="C20" s="27">
        <v>1.7663426073476067</v>
      </c>
      <c r="D20" s="26">
        <v>12</v>
      </c>
      <c r="E20" s="6"/>
      <c r="O20" s="1"/>
    </row>
    <row r="21" spans="1:15" ht="18" customHeight="1" x14ac:dyDescent="0.25">
      <c r="A21" s="23">
        <v>20</v>
      </c>
      <c r="B21" s="7" t="s">
        <v>108</v>
      </c>
      <c r="C21" s="27">
        <v>1.0496972901395312</v>
      </c>
      <c r="D21" s="26">
        <v>13</v>
      </c>
      <c r="E21" s="6"/>
      <c r="O21" s="1"/>
    </row>
    <row r="22" spans="1:15" ht="18" customHeight="1" x14ac:dyDescent="0.25">
      <c r="A22" s="23">
        <v>21</v>
      </c>
      <c r="B22" s="7" t="s">
        <v>109</v>
      </c>
      <c r="C22" s="27">
        <v>2.2104226421515811</v>
      </c>
      <c r="D22" s="26">
        <v>4</v>
      </c>
      <c r="E22" s="6"/>
      <c r="O22" s="1"/>
    </row>
    <row r="23" spans="1:15" ht="18" customHeight="1" x14ac:dyDescent="0.25">
      <c r="A23" s="23">
        <v>22</v>
      </c>
      <c r="B23" s="7" t="s">
        <v>110</v>
      </c>
      <c r="C23" s="27">
        <v>2.8433368548431321</v>
      </c>
      <c r="D23" s="26">
        <v>8</v>
      </c>
      <c r="E23" s="6"/>
      <c r="O23" s="1"/>
    </row>
    <row r="24" spans="1:15" ht="18" customHeight="1" x14ac:dyDescent="0.25">
      <c r="A24" s="23">
        <v>23</v>
      </c>
      <c r="B24" s="7" t="s">
        <v>111</v>
      </c>
      <c r="C24" s="27">
        <v>2.2179369139773719</v>
      </c>
      <c r="D24" s="26">
        <v>8</v>
      </c>
      <c r="E24" s="6"/>
      <c r="O24" s="1"/>
    </row>
    <row r="25" spans="1:15" ht="18" customHeight="1" x14ac:dyDescent="0.25">
      <c r="A25" s="23">
        <v>24</v>
      </c>
      <c r="B25" s="7" t="s">
        <v>112</v>
      </c>
      <c r="C25" s="27">
        <v>2.3252782769447506</v>
      </c>
      <c r="D25" s="26">
        <v>10</v>
      </c>
      <c r="E25" s="6"/>
      <c r="O25" s="1"/>
    </row>
    <row r="26" spans="1:15" ht="18" customHeight="1" x14ac:dyDescent="0.25">
      <c r="A26" s="23">
        <v>25</v>
      </c>
      <c r="B26" s="7" t="s">
        <v>113</v>
      </c>
      <c r="C26" s="27">
        <v>1.4800050118800137</v>
      </c>
      <c r="D26" s="26">
        <v>2</v>
      </c>
      <c r="E26" s="6"/>
      <c r="O26" s="1"/>
    </row>
    <row r="27" spans="1:15" ht="18" customHeight="1" x14ac:dyDescent="0.25">
      <c r="A27" s="23">
        <v>26</v>
      </c>
      <c r="B27" s="7" t="s">
        <v>114</v>
      </c>
      <c r="C27" s="27">
        <v>1.4967891854367616</v>
      </c>
      <c r="D27" s="26">
        <v>9</v>
      </c>
      <c r="E27" s="6"/>
      <c r="O27" s="1"/>
    </row>
    <row r="28" spans="1:15" ht="18" customHeight="1" x14ac:dyDescent="0.25">
      <c r="A28" s="23">
        <v>27</v>
      </c>
      <c r="B28" s="7" t="s">
        <v>115</v>
      </c>
      <c r="C28" s="27">
        <v>4.2924301760099901</v>
      </c>
      <c r="D28" s="26">
        <v>13</v>
      </c>
      <c r="E28" s="6"/>
      <c r="O28" s="1"/>
    </row>
    <row r="29" spans="1:15" ht="18" customHeight="1" x14ac:dyDescent="0.25">
      <c r="A29" s="23">
        <v>28</v>
      </c>
      <c r="B29" s="7" t="s">
        <v>116</v>
      </c>
      <c r="C29" s="27">
        <v>1.1474136639252137</v>
      </c>
      <c r="D29" s="26">
        <v>3</v>
      </c>
      <c r="E29" s="6"/>
      <c r="O29" s="1"/>
    </row>
    <row r="30" spans="1:15" ht="18" customHeight="1" x14ac:dyDescent="0.25">
      <c r="A30" s="23">
        <v>29</v>
      </c>
      <c r="B30" s="7" t="s">
        <v>117</v>
      </c>
      <c r="C30" s="27">
        <v>2.8041578103502864</v>
      </c>
      <c r="D30" s="26">
        <v>2</v>
      </c>
      <c r="E30" s="6"/>
      <c r="O30" s="1"/>
    </row>
    <row r="31" spans="1:15" ht="18" customHeight="1" x14ac:dyDescent="0.25">
      <c r="A31" s="23">
        <v>30</v>
      </c>
      <c r="B31" s="7" t="s">
        <v>118</v>
      </c>
      <c r="C31" s="27">
        <v>4.9166983797114518</v>
      </c>
      <c r="D31" s="26">
        <v>8</v>
      </c>
      <c r="E31" s="6"/>
      <c r="O31" s="1"/>
    </row>
    <row r="32" spans="1:15" ht="18" customHeight="1" x14ac:dyDescent="0.25">
      <c r="A32" s="23">
        <v>31</v>
      </c>
      <c r="B32" s="7" t="s">
        <v>119</v>
      </c>
      <c r="C32" s="27">
        <v>3.0917257427802127</v>
      </c>
      <c r="D32" s="26">
        <v>8</v>
      </c>
      <c r="E32" s="6"/>
      <c r="O32" s="1"/>
    </row>
    <row r="33" spans="1:15" ht="18" customHeight="1" x14ac:dyDescent="0.25">
      <c r="A33" s="23">
        <v>32</v>
      </c>
      <c r="B33" s="7" t="s">
        <v>120</v>
      </c>
      <c r="C33" s="27">
        <v>4.1453257436875575</v>
      </c>
      <c r="D33" s="26">
        <v>6</v>
      </c>
      <c r="E33" s="6"/>
      <c r="O33" s="1"/>
    </row>
    <row r="34" spans="1:15" ht="18" customHeight="1" x14ac:dyDescent="0.25">
      <c r="A34" s="23">
        <v>33</v>
      </c>
      <c r="B34" s="7" t="s">
        <v>121</v>
      </c>
      <c r="C34" s="27">
        <v>4.8825842257585599</v>
      </c>
      <c r="D34" s="26">
        <v>8</v>
      </c>
      <c r="E34" s="6"/>
      <c r="O34" s="1"/>
    </row>
    <row r="35" spans="1:15" ht="18" customHeight="1" x14ac:dyDescent="0.25">
      <c r="A35" s="23">
        <v>34</v>
      </c>
      <c r="B35" s="7" t="s">
        <v>122</v>
      </c>
      <c r="C35" s="27">
        <v>2.9874712256106442</v>
      </c>
      <c r="D35" s="28">
        <v>3</v>
      </c>
      <c r="E35" s="6"/>
      <c r="O35" s="1"/>
    </row>
    <row r="36" spans="1:15" ht="18" customHeight="1" x14ac:dyDescent="0.25">
      <c r="A36" s="23">
        <v>35</v>
      </c>
      <c r="B36" s="7" t="s">
        <v>123</v>
      </c>
      <c r="C36" s="27">
        <v>2.0033102074346312</v>
      </c>
      <c r="D36" s="26">
        <v>4</v>
      </c>
      <c r="E36" s="6"/>
      <c r="O36" s="1"/>
    </row>
    <row r="37" spans="1:15" ht="18" customHeight="1" x14ac:dyDescent="0.25">
      <c r="A37" s="23">
        <v>36</v>
      </c>
      <c r="B37" s="7" t="s">
        <v>121</v>
      </c>
      <c r="C37" s="27">
        <v>2.4926442404170799</v>
      </c>
      <c r="D37" s="26">
        <v>9</v>
      </c>
      <c r="E37" s="6"/>
      <c r="O37" s="1"/>
    </row>
    <row r="38" spans="1:15" ht="18" customHeight="1" x14ac:dyDescent="0.25">
      <c r="A38" s="23">
        <v>37</v>
      </c>
      <c r="B38" s="7" t="s">
        <v>124</v>
      </c>
      <c r="C38" s="27">
        <v>2.3332743406453194</v>
      </c>
      <c r="D38" s="28">
        <v>13</v>
      </c>
      <c r="E38" s="6"/>
      <c r="O38" s="1"/>
    </row>
    <row r="39" spans="1:15" ht="18" customHeight="1" x14ac:dyDescent="0.25">
      <c r="A39" s="23">
        <v>38</v>
      </c>
      <c r="B39" s="7" t="s">
        <v>125</v>
      </c>
      <c r="C39" s="27">
        <v>1.2698512227251655</v>
      </c>
      <c r="D39" s="26">
        <v>13</v>
      </c>
      <c r="E39" s="6"/>
      <c r="O39" s="1"/>
    </row>
    <row r="40" spans="1:15" ht="18" customHeight="1" x14ac:dyDescent="0.25">
      <c r="A40" s="23">
        <v>39</v>
      </c>
      <c r="B40" s="7" t="s">
        <v>126</v>
      </c>
      <c r="C40" s="27">
        <v>1.212840741768721</v>
      </c>
      <c r="D40" s="26">
        <v>13</v>
      </c>
      <c r="E40" s="6"/>
      <c r="O40" s="1"/>
    </row>
    <row r="41" spans="1:15" ht="18" customHeight="1" x14ac:dyDescent="0.25">
      <c r="A41" s="23">
        <v>40</v>
      </c>
      <c r="B41" s="7" t="s">
        <v>127</v>
      </c>
      <c r="C41" s="27">
        <v>1.1477291383480903</v>
      </c>
      <c r="D41" s="26">
        <v>4</v>
      </c>
      <c r="E41" s="6"/>
      <c r="O41" s="1"/>
    </row>
    <row r="42" spans="1:15" ht="18" customHeight="1" x14ac:dyDescent="0.25">
      <c r="A42" s="23">
        <v>41</v>
      </c>
      <c r="B42" s="7" t="s">
        <v>128</v>
      </c>
      <c r="C42" s="27">
        <v>3.7045497212171581</v>
      </c>
      <c r="D42" s="26">
        <v>5</v>
      </c>
      <c r="E42" s="6"/>
      <c r="O42" s="1"/>
    </row>
    <row r="43" spans="1:15" ht="18" customHeight="1" x14ac:dyDescent="0.25">
      <c r="A43" s="23">
        <v>42</v>
      </c>
      <c r="B43" s="7" t="s">
        <v>129</v>
      </c>
      <c r="C43" s="27">
        <v>4.5407745463681817</v>
      </c>
      <c r="D43" s="26">
        <v>9</v>
      </c>
      <c r="E43" s="6"/>
      <c r="O43" s="1"/>
    </row>
    <row r="44" spans="1:15" ht="18" customHeight="1" x14ac:dyDescent="0.25">
      <c r="A44" s="23">
        <v>43</v>
      </c>
      <c r="B44" s="7" t="s">
        <v>130</v>
      </c>
      <c r="C44" s="27">
        <v>3.5031753925269804</v>
      </c>
      <c r="D44" s="26">
        <v>5</v>
      </c>
      <c r="E44" s="6"/>
      <c r="O44" s="1"/>
    </row>
    <row r="45" spans="1:15" ht="18" customHeight="1" x14ac:dyDescent="0.25">
      <c r="A45" s="23">
        <v>44</v>
      </c>
      <c r="B45" s="7" t="s">
        <v>131</v>
      </c>
      <c r="C45" s="27">
        <v>4.7631613465514526</v>
      </c>
      <c r="D45" s="26">
        <v>4</v>
      </c>
      <c r="E45" s="6"/>
      <c r="O45" s="1"/>
    </row>
    <row r="46" spans="1:15" ht="18" customHeight="1" x14ac:dyDescent="0.25">
      <c r="A46" s="23">
        <v>45</v>
      </c>
      <c r="B46" s="7" t="s">
        <v>132</v>
      </c>
      <c r="C46" s="27">
        <v>3.9823833030344069</v>
      </c>
      <c r="D46" s="26">
        <v>3</v>
      </c>
      <c r="E46" s="6"/>
      <c r="O46" s="1"/>
    </row>
    <row r="47" spans="1:15" ht="18" customHeight="1" x14ac:dyDescent="0.25">
      <c r="A47" s="23">
        <v>46</v>
      </c>
      <c r="B47" s="7" t="s">
        <v>133</v>
      </c>
      <c r="C47" s="27">
        <v>3.4352786722400417</v>
      </c>
      <c r="D47" s="26">
        <v>1</v>
      </c>
      <c r="E47" s="6"/>
      <c r="O47" s="1"/>
    </row>
    <row r="48" spans="1:15" ht="18" customHeight="1" x14ac:dyDescent="0.25">
      <c r="A48" s="23">
        <v>47</v>
      </c>
      <c r="B48" s="7" t="s">
        <v>134</v>
      </c>
      <c r="C48" s="27">
        <v>3.5898754129827353</v>
      </c>
      <c r="D48" s="26">
        <v>5</v>
      </c>
      <c r="E48" s="6"/>
      <c r="O48" s="1"/>
    </row>
    <row r="49" spans="1:15" ht="18" customHeight="1" x14ac:dyDescent="0.25">
      <c r="A49" s="23">
        <v>48</v>
      </c>
      <c r="B49" s="7" t="s">
        <v>135</v>
      </c>
      <c r="C49" s="27">
        <v>2.9027101844861996</v>
      </c>
      <c r="D49" s="28">
        <v>7</v>
      </c>
      <c r="E49" s="6"/>
      <c r="O49" s="1"/>
    </row>
    <row r="50" spans="1:15" ht="18" customHeight="1" x14ac:dyDescent="0.25">
      <c r="A50" s="23">
        <v>49</v>
      </c>
      <c r="B50" s="7" t="s">
        <v>136</v>
      </c>
      <c r="C50" s="27">
        <v>1.6687811272204511</v>
      </c>
      <c r="D50" s="26">
        <v>12</v>
      </c>
      <c r="E50" s="6"/>
      <c r="O50" s="1"/>
    </row>
    <row r="51" spans="1:15" ht="18" customHeight="1" x14ac:dyDescent="0.25">
      <c r="A51" s="23">
        <v>50</v>
      </c>
      <c r="B51" s="7" t="s">
        <v>137</v>
      </c>
      <c r="C51" s="27">
        <v>3.6418622193500934</v>
      </c>
      <c r="D51" s="26">
        <v>8</v>
      </c>
      <c r="E51" s="6"/>
      <c r="O51" s="1"/>
    </row>
    <row r="52" spans="1:15" s="4" customFormat="1" ht="18" customHeight="1" x14ac:dyDescent="0.25">
      <c r="A52" s="24"/>
      <c r="B52" s="8"/>
      <c r="C52" s="29"/>
      <c r="D52" s="29"/>
      <c r="E52" s="54"/>
    </row>
    <row r="53" spans="1:15" x14ac:dyDescent="0.25">
      <c r="C53" s="29"/>
      <c r="E53" s="54"/>
      <c r="O53" s="1"/>
    </row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Задание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Проверка</vt:lpstr>
      <vt:lpstr>Контроль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Курский Геннадий Дмитриевич</cp:lastModifiedBy>
  <dcterms:created xsi:type="dcterms:W3CDTF">2013-10-31T19:30:36Z</dcterms:created>
  <dcterms:modified xsi:type="dcterms:W3CDTF">2021-03-11T08:50:47Z</dcterms:modified>
</cp:coreProperties>
</file>