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6" i="1" l="1"/>
  <c r="C18" i="1"/>
  <c r="C19" i="1"/>
  <c r="C20" i="1"/>
  <c r="C21" i="1"/>
  <c r="C22" i="1"/>
  <c r="C24" i="1"/>
  <c r="C23" i="1"/>
  <c r="C17" i="1"/>
  <c r="C16" i="1"/>
  <c r="B24" i="1"/>
  <c r="B23" i="1"/>
  <c r="B22" i="1"/>
  <c r="B21" i="1"/>
  <c r="B20" i="1"/>
  <c r="B19" i="1"/>
  <c r="B18" i="1"/>
  <c r="B17" i="1"/>
  <c r="A24" i="1"/>
  <c r="A23" i="1"/>
  <c r="A22" i="1"/>
  <c r="A21" i="1"/>
  <c r="A20" i="1"/>
  <c r="A19" i="1"/>
  <c r="A18" i="1"/>
  <c r="A17" i="1"/>
  <c r="A16" i="1"/>
  <c r="D4" i="1"/>
  <c r="A15" i="1" s="1"/>
  <c r="B15" i="1" s="1"/>
  <c r="B16" i="1"/>
  <c r="A13" i="1"/>
  <c r="B13" i="1" s="1"/>
  <c r="A12" i="1"/>
  <c r="B12" i="1" s="1"/>
  <c r="B9" i="1"/>
  <c r="A10" i="1" l="1"/>
  <c r="C10" i="1" s="1"/>
  <c r="A14" i="1"/>
  <c r="C14" i="1" s="1"/>
  <c r="A11" i="1"/>
  <c r="C11" i="1" s="1"/>
  <c r="C15" i="1"/>
  <c r="C13" i="1"/>
  <c r="C12" i="1"/>
  <c r="B11" i="1" l="1"/>
  <c r="B14" i="1"/>
  <c r="B10" i="1"/>
</calcChain>
</file>

<file path=xl/sharedStrings.xml><?xml version="1.0" encoding="utf-8"?>
<sst xmlns="http://schemas.openxmlformats.org/spreadsheetml/2006/main" count="15" uniqueCount="15">
  <si>
    <t>исходные данные</t>
  </si>
  <si>
    <t>угол бросания</t>
  </si>
  <si>
    <t>время</t>
  </si>
  <si>
    <t>координата x(t)</t>
  </si>
  <si>
    <t xml:space="preserve">   МОДЕЛЬ ПОЛЕТА МЯЧА</t>
  </si>
  <si>
    <t>временной шаг(сек)</t>
  </si>
  <si>
    <t xml:space="preserve">   РАСЧЕТНАЯ ТАБЛИЦА</t>
  </si>
  <si>
    <t>координата y(t)</t>
  </si>
  <si>
    <t>макс. длина полета</t>
  </si>
  <si>
    <t>S=V^2*sin(2a)/10</t>
  </si>
  <si>
    <t>x(t)=V*cos(a)*t</t>
  </si>
  <si>
    <t>y(t)=V*sin(a)t - 5t^2</t>
  </si>
  <si>
    <t>начальная скорость(м/с)</t>
  </si>
  <si>
    <t xml:space="preserve">                   tполн=</t>
  </si>
  <si>
    <t>с (время полета тела)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</si>
</sst>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G7" sqref="G7"/>
    </sheetView>
  </sheetViews>
  <sheetFormatPr defaultRowHeight="15" x14ac:dyDescent="0.25"/>
  <cols>
    <col min="2" max="2" width="16.28515625" customWidth="1"/>
    <col min="3" max="3" width="15.42578125" customWidth="1"/>
  </cols>
  <sheetData>
    <row r="1" spans="1:7" x14ac:dyDescent="0.25">
      <c r="A1" t="s">
        <v>4</v>
      </c>
      <c r="G1" t="s">
        <v>9</v>
      </c>
    </row>
    <row r="2" spans="1:7" x14ac:dyDescent="0.25">
      <c r="A2" t="s">
        <v>0</v>
      </c>
      <c r="G2" t="s">
        <v>10</v>
      </c>
    </row>
    <row r="3" spans="1:7" x14ac:dyDescent="0.25">
      <c r="A3">
        <v>40</v>
      </c>
      <c r="B3" t="s">
        <v>12</v>
      </c>
      <c r="G3" t="s">
        <v>11</v>
      </c>
    </row>
    <row r="4" spans="1:7" x14ac:dyDescent="0.25">
      <c r="A4">
        <v>19.34</v>
      </c>
      <c r="B4" t="s">
        <v>1</v>
      </c>
      <c r="C4" t="s">
        <v>13</v>
      </c>
      <c r="D4">
        <f>2*A3*SIN(RADIANS(A4))/10</f>
        <v>2.6493856758311463</v>
      </c>
      <c r="E4" t="s">
        <v>14</v>
      </c>
    </row>
    <row r="5" spans="1:7" x14ac:dyDescent="0.25">
      <c r="A5">
        <v>0.4</v>
      </c>
      <c r="B5" t="s">
        <v>5</v>
      </c>
    </row>
    <row r="6" spans="1:7" x14ac:dyDescent="0.25">
      <c r="A6">
        <f>(A3^2*SIN(RADIANS(2*A4)))/10</f>
        <v>99.995231463273939</v>
      </c>
      <c r="B6" t="s">
        <v>8</v>
      </c>
    </row>
    <row r="7" spans="1:7" x14ac:dyDescent="0.25">
      <c r="A7" t="s">
        <v>6</v>
      </c>
    </row>
    <row r="8" spans="1:7" x14ac:dyDescent="0.25">
      <c r="A8" t="s">
        <v>2</v>
      </c>
      <c r="B8" t="s">
        <v>3</v>
      </c>
      <c r="C8" t="s">
        <v>7</v>
      </c>
    </row>
    <row r="9" spans="1:7" x14ac:dyDescent="0.25">
      <c r="A9">
        <v>0</v>
      </c>
      <c r="B9">
        <f>A3*COS(A4)*A9</f>
        <v>0</v>
      </c>
    </row>
    <row r="10" spans="1:7" x14ac:dyDescent="0.25">
      <c r="A10">
        <f>IF(0+A5&lt;D4,0+A5,D4)</f>
        <v>0.4</v>
      </c>
      <c r="B10">
        <f>A3*COS(RADIANS(A4))*A10</f>
        <v>15.097119664452652</v>
      </c>
      <c r="C10">
        <f>A3*SIN(RADIANS(A4))*A10-5*A10^2</f>
        <v>4.4987713516622927</v>
      </c>
    </row>
    <row r="11" spans="1:7" x14ac:dyDescent="0.25">
      <c r="A11">
        <f>IF(0+2*A5&lt;D4,0+2*A5,D4)</f>
        <v>0.8</v>
      </c>
      <c r="B11">
        <f>A3*COS(RADIANS(A4))*A11</f>
        <v>30.194239328905304</v>
      </c>
      <c r="C11">
        <f>A3*SIN(RADIANS(A4))*A11-5*A11^2</f>
        <v>7.397542703324584</v>
      </c>
    </row>
    <row r="12" spans="1:7" x14ac:dyDescent="0.25">
      <c r="A12">
        <f>IF(0+3*A5&lt;D4,0+3*A5,D4)</f>
        <v>1.2000000000000002</v>
      </c>
      <c r="B12">
        <f>A3*COS(RADIANS(A4))*A12</f>
        <v>45.29135899335796</v>
      </c>
      <c r="C12">
        <f>A3*SIN(RADIANS(A4))*A12-5*A12^2</f>
        <v>8.6963140549868783</v>
      </c>
    </row>
    <row r="13" spans="1:7" x14ac:dyDescent="0.25">
      <c r="A13">
        <f>IF(0+4*A5&lt;D4,0+4*A5,D4)</f>
        <v>1.6</v>
      </c>
      <c r="B13">
        <f>A3*COS(RADIANS(A4))*A13</f>
        <v>60.388478657810609</v>
      </c>
      <c r="C13">
        <f>A3*SIN(RADIANS(A4))*A13-5*A13^2</f>
        <v>8.3950854066491676</v>
      </c>
    </row>
    <row r="14" spans="1:7" x14ac:dyDescent="0.25">
      <c r="A14">
        <f>IF(0+5*A5&lt;D4,0+5*A5,D4)</f>
        <v>2</v>
      </c>
      <c r="B14">
        <f>A3*COS(RADIANS(A4))*A14</f>
        <v>75.485598322263257</v>
      </c>
      <c r="C14">
        <f>A3*SIN(RADIANS(A4))*A14-5*A14^2</f>
        <v>6.4938567583114626</v>
      </c>
    </row>
    <row r="15" spans="1:7" x14ac:dyDescent="0.25">
      <c r="A15">
        <f>IF(0+6*A5&lt;D4,0+6*A5,D4)</f>
        <v>2.4000000000000004</v>
      </c>
      <c r="B15">
        <f>A3*COS(RADIANS(A4))*A15</f>
        <v>90.58271798671592</v>
      </c>
      <c r="C15">
        <f>A3*SIN(RADIANS(A4))*A15-5*A15^2</f>
        <v>2.9926281099737508</v>
      </c>
    </row>
    <row r="16" spans="1:7" x14ac:dyDescent="0.25">
      <c r="A16">
        <f>IF(0+7*A5&lt;D4,0+7*A5,D4)</f>
        <v>2.6493856758311463</v>
      </c>
      <c r="B16">
        <f>A3*COS(RADIANS(A4))*A16</f>
        <v>99.995231463273939</v>
      </c>
      <c r="C16">
        <f>A3*SIN(RADIANS(A4))*A16-5*A16^2</f>
        <v>0</v>
      </c>
    </row>
    <row r="17" spans="1:3" x14ac:dyDescent="0.25">
      <c r="A17">
        <f>IF(0+8*A5&lt;D4,0+8*A5,D4)</f>
        <v>2.6493856758311463</v>
      </c>
      <c r="B17">
        <f>A3*COS(RADIANS(A4))*A17</f>
        <v>99.995231463273939</v>
      </c>
      <c r="C17">
        <f>A3*SIN(RADIANS(A4))*A17-5*A17^2</f>
        <v>0</v>
      </c>
    </row>
    <row r="18" spans="1:3" x14ac:dyDescent="0.25">
      <c r="A18">
        <f>IF(0+9*A5&lt;D4,0+9*A5,D4)</f>
        <v>2.6493856758311463</v>
      </c>
      <c r="B18">
        <f>A3*COS(RADIANS(A4))*A18</f>
        <v>99.995231463273939</v>
      </c>
      <c r="C18">
        <f>A3*SIN(RADIANS(A4))*A18-5*A18^2</f>
        <v>0</v>
      </c>
    </row>
    <row r="19" spans="1:3" x14ac:dyDescent="0.25">
      <c r="A19">
        <f>IF(0+10*A5&lt;D4,0+10*A5,D4)</f>
        <v>2.6493856758311463</v>
      </c>
      <c r="B19">
        <f>A3*COS(RADIANS(A4))*A19</f>
        <v>99.995231463273939</v>
      </c>
      <c r="C19">
        <f>A3*SIN(RADIANS(A4))*A19-5*A19^2</f>
        <v>0</v>
      </c>
    </row>
    <row r="20" spans="1:3" x14ac:dyDescent="0.25">
      <c r="A20">
        <f>IF(0+11*A5&lt;D4,0+11*A5,D4)</f>
        <v>2.6493856758311463</v>
      </c>
      <c r="B20">
        <f>A3*COS(RADIANS(A4))*A20</f>
        <v>99.995231463273939</v>
      </c>
      <c r="C20">
        <f>A3*SIN(RADIANS(A4))*A20-5*A20^2</f>
        <v>0</v>
      </c>
    </row>
    <row r="21" spans="1:3" x14ac:dyDescent="0.25">
      <c r="A21">
        <f>IF(0+12*A5&lt;D4,0+12*A5,D4)</f>
        <v>2.6493856758311463</v>
      </c>
      <c r="B21">
        <f>A3*COS(RADIANS(A4))*A21</f>
        <v>99.995231463273939</v>
      </c>
      <c r="C21">
        <f>A3*SIN(RADIANS(A4))*A21-5*A21^2</f>
        <v>0</v>
      </c>
    </row>
    <row r="22" spans="1:3" x14ac:dyDescent="0.25">
      <c r="A22">
        <f>IF(0+13*A5&lt;D4,0+13*A5,D4)</f>
        <v>2.6493856758311463</v>
      </c>
      <c r="B22">
        <f>A3*COS(RADIANS(A4))*A22</f>
        <v>99.995231463273939</v>
      </c>
      <c r="C22">
        <f>A3*SIN(RADIANS(A4))*A22-5*A22^2</f>
        <v>0</v>
      </c>
    </row>
    <row r="23" spans="1:3" x14ac:dyDescent="0.25">
      <c r="A23">
        <f>IF(0+14*A5&lt;D4,0+14*A5,D4)</f>
        <v>2.6493856758311463</v>
      </c>
      <c r="B23">
        <f>A3*COS(RADIANS(A4))*A23</f>
        <v>99.995231463273939</v>
      </c>
      <c r="C23">
        <f>A3*SIN(RADIANS(A4))*A23-5*A23^2</f>
        <v>0</v>
      </c>
    </row>
    <row r="24" spans="1:3" x14ac:dyDescent="0.25">
      <c r="A24">
        <f>IF(0+15*A5&lt;D4,0+15*A5,D4)</f>
        <v>2.6493856758311463</v>
      </c>
      <c r="B24">
        <f>A3*COS(RADIANS(A4))*A24</f>
        <v>99.995231463273939</v>
      </c>
      <c r="C24">
        <f>A3*SIN(RADIANS(A4))*A24-5*A24^2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2017-05-03T11:55:21Z</dcterms:created>
  <dcterms:modified xsi:type="dcterms:W3CDTF">2017-05-03T14:45:18Z</dcterms:modified>
</cp:coreProperties>
</file>