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Учебники\Математика\Геометрия\"/>
    </mc:Choice>
  </mc:AlternateContent>
  <bookViews>
    <workbookView xWindow="192" yWindow="72" windowWidth="13476" windowHeight="7044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C41" i="1" l="1"/>
  <c r="F35" i="1"/>
  <c r="D42" i="1"/>
  <c r="E42" i="1" s="1"/>
  <c r="C42" i="1"/>
  <c r="E35" i="1"/>
  <c r="D35" i="1"/>
  <c r="B35" i="1"/>
  <c r="C35" i="1"/>
  <c r="A35" i="1"/>
  <c r="V43" i="1"/>
  <c r="S43" i="1"/>
  <c r="P43" i="1"/>
  <c r="M43" i="1"/>
  <c r="W41" i="1"/>
  <c r="U41" i="1"/>
  <c r="S41" i="1"/>
  <c r="Q41" i="1"/>
  <c r="O41" i="1"/>
  <c r="M41" i="1"/>
  <c r="W39" i="1"/>
  <c r="U39" i="1"/>
  <c r="S39" i="1"/>
  <c r="Q39" i="1"/>
  <c r="M39" i="1"/>
  <c r="O39" i="1"/>
  <c r="W37" i="1"/>
  <c r="U37" i="1"/>
  <c r="S37" i="1"/>
  <c r="Q37" i="1"/>
  <c r="O37" i="1"/>
  <c r="M37" i="1"/>
  <c r="T34" i="1"/>
  <c r="T35" i="1"/>
  <c r="T33" i="1"/>
  <c r="S34" i="1"/>
  <c r="S35" i="1"/>
  <c r="S33" i="1"/>
  <c r="R35" i="1"/>
  <c r="P35" i="1"/>
  <c r="N35" i="1"/>
  <c r="R34" i="1"/>
  <c r="P34" i="1"/>
  <c r="N34" i="1"/>
  <c r="R33" i="1"/>
  <c r="P33" i="1"/>
  <c r="N33" i="1"/>
  <c r="Q31" i="1"/>
  <c r="C31" i="1"/>
  <c r="C12" i="1"/>
  <c r="E12" i="1"/>
  <c r="A12" i="1"/>
  <c r="X11" i="1"/>
  <c r="X12" i="1" s="1"/>
  <c r="X3" i="1"/>
  <c r="X9" i="1" s="1"/>
  <c r="X10" i="1" s="1"/>
  <c r="E10" i="1"/>
  <c r="H10" i="1" s="1"/>
  <c r="I10" i="1" s="1"/>
  <c r="F42" i="1" l="1"/>
  <c r="F43" i="1" s="1"/>
  <c r="F44" i="1" s="1"/>
  <c r="X4" i="1"/>
  <c r="X5" i="1" s="1"/>
  <c r="X6" i="1" s="1"/>
  <c r="X7" i="1"/>
  <c r="X8" i="1" s="1"/>
  <c r="F12" i="1"/>
  <c r="F13" i="1" s="1"/>
  <c r="G14" i="1" s="1"/>
</calcChain>
</file>

<file path=xl/sharedStrings.xml><?xml version="1.0" encoding="utf-8"?>
<sst xmlns="http://schemas.openxmlformats.org/spreadsheetml/2006/main" count="116" uniqueCount="76">
  <si>
    <t>Плоскость 1</t>
  </si>
  <si>
    <t>A</t>
  </si>
  <si>
    <t>x</t>
  </si>
  <si>
    <t>B</t>
  </si>
  <si>
    <t>y</t>
  </si>
  <si>
    <t>C</t>
  </si>
  <si>
    <t>z</t>
  </si>
  <si>
    <t>D</t>
  </si>
  <si>
    <t>=</t>
  </si>
  <si>
    <t>Плоскость 2</t>
  </si>
  <si>
    <r>
      <t>cos α</t>
    </r>
    <r>
      <rPr>
        <sz val="10"/>
        <color rgb="FF000000"/>
        <rFont val="Times New Roman"/>
        <family val="1"/>
        <charset val="204"/>
      </rPr>
      <t> = </t>
    </r>
  </si>
  <si>
    <r>
      <t>|A</t>
    </r>
    <r>
      <rPr>
        <vertAlign val="subscript"/>
        <sz val="10"/>
        <color rgb="FF000000"/>
        <rFont val="Times New Roman"/>
        <family val="1"/>
        <charset val="204"/>
      </rPr>
      <t>1</t>
    </r>
    <r>
      <rPr>
        <sz val="10"/>
        <color rgb="FF000000"/>
        <rFont val="Times New Roman"/>
        <family val="1"/>
        <charset val="204"/>
      </rPr>
      <t>·A</t>
    </r>
    <r>
      <rPr>
        <vertAlign val="sub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> + B</t>
    </r>
    <r>
      <rPr>
        <vertAlign val="subscript"/>
        <sz val="10"/>
        <color rgb="FF000000"/>
        <rFont val="Times New Roman"/>
        <family val="1"/>
        <charset val="204"/>
      </rPr>
      <t>1</t>
    </r>
    <r>
      <rPr>
        <sz val="10"/>
        <color rgb="FF000000"/>
        <rFont val="Times New Roman"/>
        <family val="1"/>
        <charset val="204"/>
      </rPr>
      <t>·B</t>
    </r>
    <r>
      <rPr>
        <vertAlign val="sub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> + C</t>
    </r>
    <r>
      <rPr>
        <vertAlign val="subscript"/>
        <sz val="10"/>
        <color rgb="FF000000"/>
        <rFont val="Times New Roman"/>
        <family val="1"/>
        <charset val="204"/>
      </rPr>
      <t>1</t>
    </r>
    <r>
      <rPr>
        <sz val="10"/>
        <color rgb="FF000000"/>
        <rFont val="Times New Roman"/>
        <family val="1"/>
        <charset val="204"/>
      </rPr>
      <t>·C</t>
    </r>
    <r>
      <rPr>
        <vertAlign val="sub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>|</t>
    </r>
  </si>
  <si>
    <t>cos α =</t>
  </si>
  <si>
    <t>α рад =</t>
  </si>
  <si>
    <t>α град =</t>
  </si>
  <si>
    <r>
      <t>√(A</t>
    </r>
    <r>
      <rPr>
        <vertAlign val="subscript"/>
        <sz val="10"/>
        <color rgb="FF000000"/>
        <rFont val="Times New Roman"/>
        <family val="1"/>
        <charset val="204"/>
      </rPr>
      <t>1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> + B</t>
    </r>
    <r>
      <rPr>
        <vertAlign val="subscript"/>
        <sz val="10"/>
        <color rgb="FF000000"/>
        <rFont val="Times New Roman"/>
        <family val="1"/>
        <charset val="204"/>
      </rPr>
      <t>1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> + C</t>
    </r>
    <r>
      <rPr>
        <vertAlign val="subscript"/>
        <sz val="10"/>
        <color rgb="FF000000"/>
        <rFont val="Times New Roman"/>
        <family val="1"/>
        <charset val="204"/>
      </rPr>
      <t>1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>)*√(A</t>
    </r>
    <r>
      <rPr>
        <vertAlign val="subscript"/>
        <sz val="10"/>
        <color rgb="FF000000"/>
        <rFont val="Times New Roman"/>
        <family val="1"/>
        <charset val="204"/>
      </rPr>
      <t>2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> + B</t>
    </r>
    <r>
      <rPr>
        <vertAlign val="subscript"/>
        <sz val="10"/>
        <color rgb="FF000000"/>
        <rFont val="Times New Roman"/>
        <family val="1"/>
        <charset val="204"/>
      </rPr>
      <t>2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> + C₂</t>
    </r>
    <r>
      <rPr>
        <sz val="14"/>
        <color rgb="FF000000"/>
        <rFont val="Times New Roman"/>
        <family val="1"/>
        <charset val="204"/>
      </rPr>
      <t>²</t>
    </r>
    <r>
      <rPr>
        <sz val="10"/>
        <color rgb="FF000000"/>
        <rFont val="Times New Roman"/>
        <family val="1"/>
        <charset val="204"/>
      </rPr>
      <t>)</t>
    </r>
  </si>
  <si>
    <t>Дано:</t>
  </si>
  <si>
    <t>стор.осн</t>
  </si>
  <si>
    <t>а =</t>
  </si>
  <si>
    <t>выс.пир</t>
  </si>
  <si>
    <t>Н =</t>
  </si>
  <si>
    <t>пол.диаг</t>
  </si>
  <si>
    <t>d/2 =</t>
  </si>
  <si>
    <t>sin SCO</t>
  </si>
  <si>
    <t>бок_ребро</t>
  </si>
  <si>
    <t>l =</t>
  </si>
  <si>
    <t>перп.бок.реб</t>
  </si>
  <si>
    <t>ОН =</t>
  </si>
  <si>
    <t>уг.бок.гран</t>
  </si>
  <si>
    <t>радиан</t>
  </si>
  <si>
    <t>градус</t>
  </si>
  <si>
    <r>
      <rPr>
        <b/>
        <sz val="12"/>
        <color theme="1"/>
        <rFont val="Calibri"/>
        <family val="2"/>
        <charset val="204"/>
      </rPr>
      <t>˂</t>
    </r>
    <r>
      <rPr>
        <b/>
        <sz val="12"/>
        <color theme="1"/>
        <rFont val="Arial"/>
        <family val="2"/>
        <charset val="204"/>
      </rPr>
      <t>BHD =</t>
    </r>
  </si>
  <si>
    <t>уг.бок.ребра</t>
  </si>
  <si>
    <r>
      <rPr>
        <b/>
        <sz val="12"/>
        <color theme="1"/>
        <rFont val="Calibri"/>
        <family val="2"/>
        <charset val="204"/>
      </rPr>
      <t>˂</t>
    </r>
    <r>
      <rPr>
        <b/>
        <sz val="12"/>
        <color theme="1"/>
        <rFont val="Arial"/>
        <family val="2"/>
        <charset val="204"/>
      </rPr>
      <t>SCO =</t>
    </r>
  </si>
  <si>
    <t>меж.бок.гран</t>
  </si>
  <si>
    <t>˂α =</t>
  </si>
  <si>
    <r>
      <t xml:space="preserve">sin </t>
    </r>
    <r>
      <rPr>
        <sz val="12"/>
        <color theme="1"/>
        <rFont val="Calibri"/>
        <family val="2"/>
        <charset val="204"/>
      </rPr>
      <t xml:space="preserve">β </t>
    </r>
    <r>
      <rPr>
        <sz val="12"/>
        <color theme="1"/>
        <rFont val="Arial"/>
        <family val="2"/>
        <charset val="204"/>
      </rPr>
      <t>=</t>
    </r>
  </si>
  <si>
    <t>Точка Р</t>
  </si>
  <si>
    <t>Точка М</t>
  </si>
  <si>
    <t>Точки прямой РМ</t>
  </si>
  <si>
    <t>x1</t>
  </si>
  <si>
    <t>y1</t>
  </si>
  <si>
    <t>z1</t>
  </si>
  <si>
    <t>x2</t>
  </si>
  <si>
    <t>y2</t>
  </si>
  <si>
    <t>z2</t>
  </si>
  <si>
    <t>x3</t>
  </si>
  <si>
    <t>y3</t>
  </si>
  <si>
    <t>z3</t>
  </si>
  <si>
    <t>Точки плоскости CDP</t>
  </si>
  <si>
    <t>Точка C</t>
  </si>
  <si>
    <t>Точка P</t>
  </si>
  <si>
    <t>Точка D</t>
  </si>
  <si>
    <t>+</t>
  </si>
  <si>
    <t>x -</t>
  </si>
  <si>
    <t xml:space="preserve">y - </t>
  </si>
  <si>
    <t xml:space="preserve">z - </t>
  </si>
  <si>
    <t xml:space="preserve">*(x - </t>
  </si>
  <si>
    <t>y -</t>
  </si>
  <si>
    <t>) +</t>
  </si>
  <si>
    <t xml:space="preserve">*(y - </t>
  </si>
  <si>
    <t xml:space="preserve">) + </t>
  </si>
  <si>
    <t xml:space="preserve">*(z - </t>
  </si>
  <si>
    <t>) -</t>
  </si>
  <si>
    <t>*(y -</t>
  </si>
  <si>
    <t xml:space="preserve">) </t>
  </si>
  <si>
    <t>*(x -</t>
  </si>
  <si>
    <t xml:space="preserve">) - </t>
  </si>
  <si>
    <t>*(z -</t>
  </si>
  <si>
    <t>) =</t>
  </si>
  <si>
    <t>Уравнение CDP</t>
  </si>
  <si>
    <t>Вектор MP</t>
  </si>
  <si>
    <t>х</t>
  </si>
  <si>
    <t>Угол между прямой MP и плоскостью CDP</t>
  </si>
  <si>
    <t>sin(MP_CDP) =</t>
  </si>
  <si>
    <t>Коэф. пл. CDP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</si>
</sst>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10">
    <font>
      <sz val="12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4.4"/>
      <color rgb="FF000000"/>
      <name val="MJI"/>
    </font>
    <font>
      <vertAlign val="subscript"/>
      <sz val="10"/>
      <color rgb="FF000000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2"/>
      <color theme="1"/>
      <name val="Arial"/>
      <family val="2"/>
      <charset val="204"/>
    </font>
    <font>
      <b/>
      <sz val="12"/>
      <color theme="1"/>
      <name val="Calibri"/>
      <family val="2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0</xdr:rowOff>
    </xdr:from>
    <xdr:to>
      <xdr:col>19</xdr:col>
      <xdr:colOff>323850</xdr:colOff>
      <xdr:row>23</xdr:row>
      <xdr:rowOff>76200</xdr:rowOff>
    </xdr:to>
    <xdr:pic>
      <xdr:nvPicPr>
        <xdr:cNvPr id="1025" name="Picture 1" descr="ÐÐ°ÑÑÐ¸Ð½ÐºÐ¸ Ð¿Ð¾ Ð·Ð°Ð¿ÑÐ¾ÑÑ ÑÐ³Ð¾Ð» Ð¼ÐµÐ¶Ð´Ñ Ð±Ð¾ÐºÐ¾Ð²ÑÐ¼Ð¸ Ð³ÑÐ°Ð½ÑÐ¼Ð¸ Ð¿ÑÐ°Ð²Ð¸Ð»ÑÐ½Ð¾Ð¹ ÑÐµÑÑÑÑÑÑÐ³Ð¾Ð»ÑÐ½Ð¾Ð¹ Ð¿Ð¸ÑÐ°Ð¼Ð¸Ð´Ñ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270750" y="0"/>
          <a:ext cx="6781800" cy="60134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</xdr:row>
      <xdr:rowOff>25400</xdr:rowOff>
    </xdr:from>
    <xdr:to>
      <xdr:col>8</xdr:col>
      <xdr:colOff>10886</xdr:colOff>
      <xdr:row>26</xdr:row>
      <xdr:rowOff>121920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6458" t="39443" r="34379" b="17378"/>
        <a:stretch/>
      </xdr:blipFill>
      <xdr:spPr>
        <a:xfrm>
          <a:off x="0" y="2821940"/>
          <a:ext cx="5863046" cy="3144520"/>
        </a:xfrm>
        <a:prstGeom prst="rect">
          <a:avLst/>
        </a:prstGeom>
      </xdr:spPr>
    </xdr:pic>
    <xdr:clientData/>
  </xdr:twoCellAnchor>
  <xdr:twoCellAnchor editAs="oneCell">
    <xdr:from>
      <xdr:col>5</xdr:col>
      <xdr:colOff>662940</xdr:colOff>
      <xdr:row>31</xdr:row>
      <xdr:rowOff>121920</xdr:rowOff>
    </xdr:from>
    <xdr:to>
      <xdr:col>11</xdr:col>
      <xdr:colOff>586739</xdr:colOff>
      <xdr:row>37</xdr:row>
      <xdr:rowOff>7620</xdr:rowOff>
    </xdr:to>
    <xdr:pic>
      <xdr:nvPicPr>
        <xdr:cNvPr id="3" name="Рисунок 2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6012" t="22490" r="48040" b="58597"/>
        <a:stretch/>
      </xdr:blipFill>
      <xdr:spPr>
        <a:xfrm>
          <a:off x="4320540" y="7132320"/>
          <a:ext cx="4404359" cy="1470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4"/>
  <sheetViews>
    <sheetView tabSelected="1" showWhiteSpace="0" topLeftCell="A35" zoomScale="80" zoomScaleNormal="80" workbookViewId="0">
      <selection activeCell="H45" sqref="H45"/>
    </sheetView>
  </sheetViews>
  <sheetFormatPr defaultColWidth="8.7265625" defaultRowHeight="19.95" customHeight="1"/>
  <cols>
    <col min="1" max="8" width="8.7265625" style="1"/>
    <col min="9" max="9" width="9.81640625" style="1" customWidth="1"/>
    <col min="10" max="21" width="8.7265625" style="1"/>
    <col min="22" max="22" width="11.54296875" style="1" customWidth="1"/>
    <col min="23" max="23" width="8.7265625" style="1"/>
    <col min="24" max="24" width="9.7265625" style="1" customWidth="1"/>
    <col min="25" max="16384" width="8.7265625" style="1"/>
  </cols>
  <sheetData>
    <row r="1" spans="1:25" ht="19.95" customHeight="1" thickBot="1">
      <c r="A1" s="11" t="s">
        <v>0</v>
      </c>
      <c r="B1" s="12"/>
      <c r="C1" s="12"/>
      <c r="D1" s="12"/>
      <c r="E1" s="12"/>
      <c r="F1" s="12"/>
      <c r="G1" s="12"/>
      <c r="H1" s="12"/>
      <c r="I1" s="13"/>
      <c r="K1"/>
      <c r="U1" s="6" t="s">
        <v>16</v>
      </c>
      <c r="V1" s="6" t="s">
        <v>17</v>
      </c>
      <c r="W1" s="6" t="s">
        <v>18</v>
      </c>
      <c r="X1" s="6">
        <v>1</v>
      </c>
    </row>
    <row r="2" spans="1:25" ht="19.9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>
        <v>0</v>
      </c>
      <c r="U2" s="8"/>
      <c r="V2" s="6" t="s">
        <v>19</v>
      </c>
      <c r="W2" s="6" t="s">
        <v>20</v>
      </c>
      <c r="X2" s="6">
        <v>1</v>
      </c>
    </row>
    <row r="3" spans="1:25" ht="19.95" customHeight="1">
      <c r="A3" s="4">
        <v>2</v>
      </c>
      <c r="B3" s="4"/>
      <c r="C3" s="4">
        <v>1</v>
      </c>
      <c r="D3" s="4"/>
      <c r="E3" s="4">
        <v>2</v>
      </c>
      <c r="F3" s="4"/>
      <c r="G3" s="4">
        <v>-4</v>
      </c>
      <c r="H3" s="3" t="s">
        <v>8</v>
      </c>
      <c r="I3" s="3">
        <v>0</v>
      </c>
      <c r="V3" s="1" t="s">
        <v>21</v>
      </c>
      <c r="W3" s="1" t="s">
        <v>22</v>
      </c>
      <c r="X3" s="1">
        <f>SQRT(X1^2+X1^2)/2</f>
        <v>0.70710678118654757</v>
      </c>
    </row>
    <row r="4" spans="1:25" ht="19.95" customHeight="1" thickBot="1">
      <c r="V4" s="1" t="s">
        <v>24</v>
      </c>
      <c r="W4" s="1" t="s">
        <v>25</v>
      </c>
      <c r="X4" s="1">
        <f>SQRT(X3^2+X2^2)</f>
        <v>1.2247448713915889</v>
      </c>
    </row>
    <row r="5" spans="1:25" ht="19.95" customHeight="1" thickBot="1">
      <c r="A5" s="11" t="s">
        <v>9</v>
      </c>
      <c r="B5" s="12"/>
      <c r="C5" s="12"/>
      <c r="D5" s="12"/>
      <c r="E5" s="12"/>
      <c r="F5" s="12"/>
      <c r="G5" s="12"/>
      <c r="H5" s="12"/>
      <c r="I5" s="13"/>
      <c r="V5" s="1" t="s">
        <v>23</v>
      </c>
      <c r="W5" s="1" t="s">
        <v>36</v>
      </c>
      <c r="X5" s="1">
        <f>X2/X4</f>
        <v>0.81649658092772615</v>
      </c>
    </row>
    <row r="6" spans="1:25" ht="19.95" customHeight="1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>
        <v>0</v>
      </c>
      <c r="V6" s="1" t="s">
        <v>26</v>
      </c>
      <c r="W6" s="1" t="s">
        <v>27</v>
      </c>
      <c r="X6" s="1">
        <f>X3*X5</f>
        <v>0.57735026918962584</v>
      </c>
    </row>
    <row r="7" spans="1:25" ht="19.95" customHeight="1">
      <c r="A7" s="4">
        <v>0</v>
      </c>
      <c r="B7" s="4"/>
      <c r="C7" s="4">
        <v>1</v>
      </c>
      <c r="D7" s="4"/>
      <c r="E7" s="4">
        <v>0</v>
      </c>
      <c r="F7" s="4"/>
      <c r="G7" s="4">
        <v>0</v>
      </c>
      <c r="H7" s="3" t="s">
        <v>8</v>
      </c>
      <c r="I7" s="3">
        <v>0</v>
      </c>
      <c r="V7" s="6" t="s">
        <v>34</v>
      </c>
      <c r="W7" s="7" t="s">
        <v>31</v>
      </c>
      <c r="X7" s="6">
        <f>2*ATAN(X3/X6)</f>
        <v>1.7721542475852272</v>
      </c>
      <c r="Y7" s="6" t="s">
        <v>29</v>
      </c>
    </row>
    <row r="8" spans="1:25" ht="19.95" customHeight="1">
      <c r="V8" s="8"/>
      <c r="W8" s="7"/>
      <c r="X8" s="6">
        <f>DEGREES(X7)</f>
        <v>101.53695903281547</v>
      </c>
      <c r="Y8" s="6" t="s">
        <v>30</v>
      </c>
    </row>
    <row r="9" spans="1:25" ht="19.95" customHeight="1">
      <c r="A9" s="14" t="s">
        <v>10</v>
      </c>
      <c r="B9" s="15" t="s">
        <v>11</v>
      </c>
      <c r="C9" s="15"/>
      <c r="D9" s="15"/>
      <c r="E9" s="16" t="s">
        <v>12</v>
      </c>
      <c r="F9" s="16"/>
      <c r="G9" s="16"/>
      <c r="H9" s="5" t="s">
        <v>13</v>
      </c>
      <c r="I9" s="5" t="s">
        <v>14</v>
      </c>
      <c r="V9" s="6" t="s">
        <v>32</v>
      </c>
      <c r="W9" s="7" t="s">
        <v>33</v>
      </c>
      <c r="X9" s="6">
        <f>ATAN(X2/X3)</f>
        <v>0.95531661812450919</v>
      </c>
      <c r="Y9" s="6" t="s">
        <v>29</v>
      </c>
    </row>
    <row r="10" spans="1:25" ht="19.95" customHeight="1">
      <c r="A10" s="14"/>
      <c r="B10" s="15" t="s">
        <v>15</v>
      </c>
      <c r="C10" s="15"/>
      <c r="D10" s="15"/>
      <c r="E10" s="16">
        <f>ABS(A3*A7+C3*C7+E3*E7)/(SQRT((A3^2+C3^2+E3^2)*(A7^2+C7^2+E7^2)))</f>
        <v>0.33333333333333331</v>
      </c>
      <c r="F10" s="16"/>
      <c r="G10" s="16"/>
      <c r="H10" s="2">
        <f>ACOS(E10)</f>
        <v>1.2309594173407747</v>
      </c>
      <c r="I10" s="5">
        <f>DEGREES(H10)</f>
        <v>70.528779365509308</v>
      </c>
      <c r="X10" s="6">
        <f>DEGREES(X9)</f>
        <v>54.735610317245346</v>
      </c>
      <c r="Y10" s="6" t="s">
        <v>30</v>
      </c>
    </row>
    <row r="11" spans="1:25" ht="19.95" customHeight="1">
      <c r="V11" s="6" t="s">
        <v>28</v>
      </c>
      <c r="W11" s="9" t="s">
        <v>35</v>
      </c>
      <c r="X11" s="6">
        <f>ATAN(X2/(X1/2))</f>
        <v>1.1071487177940904</v>
      </c>
      <c r="Y11" s="6" t="s">
        <v>29</v>
      </c>
    </row>
    <row r="12" spans="1:25" ht="19.95" customHeight="1">
      <c r="A12" s="1">
        <f>A7*A7</f>
        <v>0</v>
      </c>
      <c r="C12" s="1">
        <f t="shared" ref="C12:E12" si="0">C7*C7</f>
        <v>1</v>
      </c>
      <c r="E12" s="1">
        <f t="shared" si="0"/>
        <v>0</v>
      </c>
      <c r="F12" s="1">
        <f>SUM(A12:E12)</f>
        <v>1</v>
      </c>
      <c r="V12" s="8"/>
      <c r="W12" s="7"/>
      <c r="X12" s="6">
        <f>DEGREES(X11)</f>
        <v>63.43494882292201</v>
      </c>
      <c r="Y12" s="6" t="s">
        <v>30</v>
      </c>
    </row>
    <row r="13" spans="1:25" ht="19.95" customHeight="1">
      <c r="F13" s="1">
        <f>SQRT(F12)</f>
        <v>1</v>
      </c>
      <c r="G13" s="1">
        <v>35</v>
      </c>
    </row>
    <row r="14" spans="1:25" ht="19.95" customHeight="1">
      <c r="G14" s="1">
        <f>G13/F13</f>
        <v>35</v>
      </c>
    </row>
    <row r="28" spans="1:20" ht="19.95" customHeight="1">
      <c r="A28" s="16" t="s">
        <v>39</v>
      </c>
      <c r="B28" s="16"/>
      <c r="C28" s="16"/>
      <c r="D28" s="16"/>
      <c r="E28" s="16"/>
      <c r="F28" s="16"/>
      <c r="G28" s="16" t="s">
        <v>49</v>
      </c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1:20" ht="19.95" customHeight="1">
      <c r="A29" s="16" t="s">
        <v>37</v>
      </c>
      <c r="B29" s="16"/>
      <c r="C29" s="16"/>
      <c r="D29" s="16" t="s">
        <v>38</v>
      </c>
      <c r="E29" s="16"/>
      <c r="F29" s="16"/>
      <c r="G29" s="18" t="s">
        <v>50</v>
      </c>
      <c r="H29" s="19"/>
      <c r="I29" s="20"/>
      <c r="J29" s="17"/>
      <c r="K29" s="18" t="s">
        <v>52</v>
      </c>
      <c r="L29" s="19"/>
      <c r="M29" s="20"/>
      <c r="N29" s="17"/>
      <c r="O29" s="18" t="s">
        <v>51</v>
      </c>
      <c r="P29" s="19"/>
      <c r="Q29" s="20"/>
    </row>
    <row r="30" spans="1:20" ht="19.95" customHeight="1">
      <c r="A30" s="10" t="s">
        <v>2</v>
      </c>
      <c r="B30" s="10" t="s">
        <v>4</v>
      </c>
      <c r="C30" s="10" t="s">
        <v>6</v>
      </c>
      <c r="D30" s="10" t="s">
        <v>2</v>
      </c>
      <c r="E30" s="10" t="s">
        <v>4</v>
      </c>
      <c r="F30" s="10" t="s">
        <v>6</v>
      </c>
      <c r="G30" s="5" t="s">
        <v>40</v>
      </c>
      <c r="H30" s="5" t="s">
        <v>41</v>
      </c>
      <c r="I30" s="5" t="s">
        <v>42</v>
      </c>
      <c r="J30" s="17"/>
      <c r="K30" s="5" t="s">
        <v>43</v>
      </c>
      <c r="L30" s="5" t="s">
        <v>44</v>
      </c>
      <c r="M30" s="5" t="s">
        <v>45</v>
      </c>
      <c r="N30" s="17"/>
      <c r="O30" s="5" t="s">
        <v>46</v>
      </c>
      <c r="P30" s="5" t="s">
        <v>47</v>
      </c>
      <c r="Q30" s="5" t="s">
        <v>48</v>
      </c>
    </row>
    <row r="31" spans="1:20" ht="19.95" customHeight="1">
      <c r="A31" s="10">
        <v>1</v>
      </c>
      <c r="B31" s="10">
        <v>1</v>
      </c>
      <c r="C31" s="10">
        <f>3^(1/2)</f>
        <v>1.7320508075688772</v>
      </c>
      <c r="D31" s="10">
        <v>1</v>
      </c>
      <c r="E31" s="10">
        <v>2</v>
      </c>
      <c r="F31" s="10">
        <v>0</v>
      </c>
      <c r="G31" s="5">
        <v>2</v>
      </c>
      <c r="H31" s="5">
        <v>0</v>
      </c>
      <c r="I31" s="5">
        <v>0</v>
      </c>
      <c r="J31" s="17"/>
      <c r="K31" s="5">
        <v>2</v>
      </c>
      <c r="L31" s="5">
        <v>2</v>
      </c>
      <c r="M31" s="5">
        <v>0</v>
      </c>
      <c r="N31" s="17"/>
      <c r="O31" s="5">
        <v>1</v>
      </c>
      <c r="P31" s="5">
        <v>1</v>
      </c>
      <c r="Q31" s="5">
        <f>3^(1/2)</f>
        <v>1.7320508075688772</v>
      </c>
    </row>
    <row r="32" spans="1:20" ht="19.95" customHeight="1">
      <c r="S32" s="24" t="s">
        <v>54</v>
      </c>
      <c r="T32" s="24" t="s">
        <v>58</v>
      </c>
    </row>
    <row r="33" spans="1:24" ht="19.95" customHeight="1">
      <c r="A33" s="36" t="s">
        <v>71</v>
      </c>
      <c r="B33" s="37"/>
      <c r="C33" s="38"/>
      <c r="D33" s="25" t="s">
        <v>75</v>
      </c>
      <c r="E33" s="26"/>
      <c r="F33" s="39"/>
      <c r="M33" s="21" t="s">
        <v>54</v>
      </c>
      <c r="N33" s="22">
        <f>-G31</f>
        <v>-2</v>
      </c>
      <c r="O33" s="21" t="s">
        <v>55</v>
      </c>
      <c r="P33" s="22">
        <f>-H31</f>
        <v>0</v>
      </c>
      <c r="Q33" s="21" t="s">
        <v>56</v>
      </c>
      <c r="R33" s="23">
        <f>-I31</f>
        <v>0</v>
      </c>
      <c r="S33" s="3">
        <f>N33</f>
        <v>-2</v>
      </c>
      <c r="T33" s="3">
        <f>P33</f>
        <v>0</v>
      </c>
    </row>
    <row r="34" spans="1:24" ht="19.95" customHeight="1">
      <c r="A34" s="5" t="s">
        <v>72</v>
      </c>
      <c r="B34" s="5" t="s">
        <v>4</v>
      </c>
      <c r="C34" s="5" t="s">
        <v>6</v>
      </c>
      <c r="D34" s="10" t="s">
        <v>1</v>
      </c>
      <c r="E34" s="10" t="s">
        <v>3</v>
      </c>
      <c r="F34" s="10" t="s">
        <v>5</v>
      </c>
      <c r="N34" s="1">
        <f>K31-G31</f>
        <v>0</v>
      </c>
      <c r="P34" s="1">
        <f>L31-H31</f>
        <v>2</v>
      </c>
      <c r="R34" s="1">
        <f>M31-I31</f>
        <v>0</v>
      </c>
      <c r="S34" s="1">
        <f t="shared" ref="S34:S35" si="1">N34</f>
        <v>0</v>
      </c>
      <c r="T34" s="1">
        <f t="shared" ref="T34:T35" si="2">P34</f>
        <v>2</v>
      </c>
    </row>
    <row r="35" spans="1:24" ht="19.95" customHeight="1">
      <c r="A35" s="5">
        <f>A31-D31</f>
        <v>0</v>
      </c>
      <c r="B35" s="5">
        <f t="shared" ref="B35:C35" si="3">B31-E31</f>
        <v>-1</v>
      </c>
      <c r="C35" s="5">
        <f t="shared" si="3"/>
        <v>1.7320508075688772</v>
      </c>
      <c r="D35" s="10">
        <f>M43</f>
        <v>3.4641016151377544</v>
      </c>
      <c r="E35" s="10">
        <f>P43</f>
        <v>0</v>
      </c>
      <c r="F35" s="10">
        <f>S43</f>
        <v>2</v>
      </c>
      <c r="N35" s="1">
        <f>O31-G31</f>
        <v>-1</v>
      </c>
      <c r="P35" s="1">
        <f>P31-H31</f>
        <v>1</v>
      </c>
      <c r="R35" s="1">
        <f>Q31-I31</f>
        <v>1.7320508075688772</v>
      </c>
      <c r="S35" s="1">
        <f t="shared" si="1"/>
        <v>-1</v>
      </c>
      <c r="T35" s="1">
        <f t="shared" si="2"/>
        <v>1</v>
      </c>
    </row>
    <row r="37" spans="1:24" ht="19.95" customHeight="1">
      <c r="M37" s="1">
        <f>P34*R35</f>
        <v>3.4641016151377544</v>
      </c>
      <c r="N37" s="1" t="s">
        <v>57</v>
      </c>
      <c r="O37" s="1">
        <f>N33</f>
        <v>-2</v>
      </c>
      <c r="P37" s="1" t="s">
        <v>59</v>
      </c>
      <c r="Q37" s="1">
        <f>R34*S35</f>
        <v>0</v>
      </c>
      <c r="R37" s="1" t="s">
        <v>60</v>
      </c>
      <c r="S37" s="1">
        <f>P33</f>
        <v>0</v>
      </c>
      <c r="T37" s="1" t="s">
        <v>61</v>
      </c>
      <c r="U37" s="1">
        <f>S34*T35</f>
        <v>0</v>
      </c>
      <c r="V37" s="1" t="s">
        <v>62</v>
      </c>
      <c r="W37" s="1">
        <f>R33</f>
        <v>0</v>
      </c>
      <c r="X37" s="1" t="s">
        <v>63</v>
      </c>
    </row>
    <row r="39" spans="1:24" ht="19.95" customHeight="1">
      <c r="A39" s="31" t="s">
        <v>73</v>
      </c>
      <c r="B39" s="31"/>
      <c r="C39" s="31"/>
      <c r="D39" s="31"/>
      <c r="E39" s="31"/>
      <c r="F39" s="31"/>
      <c r="G39" s="17"/>
      <c r="M39" s="1">
        <f>-S34*R35</f>
        <v>0</v>
      </c>
      <c r="N39" s="1" t="s">
        <v>64</v>
      </c>
      <c r="O39" s="1">
        <f>T33</f>
        <v>0</v>
      </c>
      <c r="P39" s="1" t="s">
        <v>65</v>
      </c>
      <c r="Q39" s="1">
        <f>--R34*P35</f>
        <v>0</v>
      </c>
      <c r="R39" s="1" t="s">
        <v>66</v>
      </c>
      <c r="S39" s="1">
        <f>S33</f>
        <v>-2</v>
      </c>
      <c r="T39" s="1" t="s">
        <v>67</v>
      </c>
      <c r="U39" s="1">
        <f>-P34*N35</f>
        <v>2</v>
      </c>
      <c r="V39" s="1" t="s">
        <v>68</v>
      </c>
      <c r="W39" s="1">
        <f>R33</f>
        <v>0</v>
      </c>
      <c r="X39" s="1" t="s">
        <v>69</v>
      </c>
    </row>
    <row r="40" spans="1:24" ht="19.95" customHeight="1">
      <c r="A40" s="17"/>
      <c r="B40" s="17"/>
      <c r="C40" s="17"/>
      <c r="D40" s="17"/>
      <c r="E40" s="17"/>
      <c r="F40" s="17"/>
      <c r="G40" s="17"/>
    </row>
    <row r="41" spans="1:24" ht="19.95" customHeight="1">
      <c r="A41" s="31" t="s">
        <v>74</v>
      </c>
      <c r="B41" s="32"/>
      <c r="C41" s="33">
        <f>ABS(A35*D35+B35*E35+C35*F35)</f>
        <v>3.4641016151377544</v>
      </c>
      <c r="D41" s="33"/>
      <c r="E41" s="33"/>
      <c r="F41" s="17"/>
      <c r="G41" s="17"/>
      <c r="M41" s="1">
        <f>M37+Q39</f>
        <v>3.4641016151377544</v>
      </c>
      <c r="N41" s="1" t="s">
        <v>66</v>
      </c>
      <c r="O41" s="1">
        <f>N33</f>
        <v>-2</v>
      </c>
      <c r="P41" s="1" t="s">
        <v>61</v>
      </c>
      <c r="Q41" s="1">
        <f>Q37+M39</f>
        <v>0</v>
      </c>
      <c r="R41" s="1" t="s">
        <v>60</v>
      </c>
      <c r="S41" s="1">
        <f>P33</f>
        <v>0</v>
      </c>
      <c r="T41" s="1" t="s">
        <v>61</v>
      </c>
      <c r="U41" s="1">
        <f>U37+U39</f>
        <v>2</v>
      </c>
      <c r="V41" s="1" t="s">
        <v>68</v>
      </c>
      <c r="W41" s="1">
        <f>R33</f>
        <v>0</v>
      </c>
      <c r="X41" s="1" t="s">
        <v>69</v>
      </c>
    </row>
    <row r="42" spans="1:24" ht="19.95" customHeight="1">
      <c r="A42" s="31"/>
      <c r="B42" s="32"/>
      <c r="C42" s="5">
        <f>SQRT(A35^2+B35^2+C35^2)</f>
        <v>2</v>
      </c>
      <c r="D42" s="5">
        <f>SQRT(D35^2+E35^2+F35^2)</f>
        <v>4</v>
      </c>
      <c r="E42" s="5">
        <f>C42*D42</f>
        <v>8</v>
      </c>
      <c r="F42" s="34">
        <f>C41/E42</f>
        <v>0.4330127018922193</v>
      </c>
      <c r="G42" s="17"/>
    </row>
    <row r="43" spans="1:24" ht="19.95" customHeight="1">
      <c r="A43" s="17"/>
      <c r="B43" s="17"/>
      <c r="C43" s="17"/>
      <c r="D43" s="17"/>
      <c r="E43" s="17"/>
      <c r="F43" s="35">
        <f>ASIN(F42)</f>
        <v>0.44783239692893251</v>
      </c>
      <c r="G43" s="5" t="s">
        <v>29</v>
      </c>
      <c r="K43" s="27" t="s">
        <v>70</v>
      </c>
      <c r="L43" s="28"/>
      <c r="M43" s="29">
        <f>M41</f>
        <v>3.4641016151377544</v>
      </c>
      <c r="N43" s="29" t="s">
        <v>2</v>
      </c>
      <c r="O43" s="29" t="s">
        <v>53</v>
      </c>
      <c r="P43" s="29">
        <f>Q41</f>
        <v>0</v>
      </c>
      <c r="Q43" s="29" t="s">
        <v>4</v>
      </c>
      <c r="R43" s="29" t="s">
        <v>53</v>
      </c>
      <c r="S43" s="29">
        <f>U41</f>
        <v>2</v>
      </c>
      <c r="T43" s="29" t="s">
        <v>6</v>
      </c>
      <c r="U43" s="29" t="s">
        <v>53</v>
      </c>
      <c r="V43" s="29">
        <f>M41*O41+Q41*S41+U41*W41</f>
        <v>-6.9282032302755088</v>
      </c>
      <c r="W43" s="29" t="s">
        <v>8</v>
      </c>
      <c r="X43" s="30">
        <v>0</v>
      </c>
    </row>
    <row r="44" spans="1:24" ht="19.95" customHeight="1">
      <c r="A44" s="17"/>
      <c r="B44" s="17"/>
      <c r="C44" s="17"/>
      <c r="D44" s="17"/>
      <c r="E44" s="17"/>
      <c r="F44" s="35">
        <f>DEGREES(F43)</f>
        <v>25.658906273255283</v>
      </c>
      <c r="G44" s="5" t="s">
        <v>30</v>
      </c>
    </row>
  </sheetData>
  <mergeCells count="20">
    <mergeCell ref="O29:Q29"/>
    <mergeCell ref="G28:Q28"/>
    <mergeCell ref="K43:L43"/>
    <mergeCell ref="A33:C33"/>
    <mergeCell ref="A39:F39"/>
    <mergeCell ref="A41:B42"/>
    <mergeCell ref="C41:E41"/>
    <mergeCell ref="D33:F33"/>
    <mergeCell ref="A29:C29"/>
    <mergeCell ref="D29:F29"/>
    <mergeCell ref="A28:F28"/>
    <mergeCell ref="G29:I29"/>
    <mergeCell ref="K29:M29"/>
    <mergeCell ref="A1:I1"/>
    <mergeCell ref="A5:I5"/>
    <mergeCell ref="A9:A10"/>
    <mergeCell ref="B9:D9"/>
    <mergeCell ref="B10:D10"/>
    <mergeCell ref="E9:G9"/>
    <mergeCell ref="E10:G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Vitaliy</cp:lastModifiedBy>
  <dcterms:created xsi:type="dcterms:W3CDTF">2016-04-13T20:55:03Z</dcterms:created>
  <dcterms:modified xsi:type="dcterms:W3CDTF">2021-01-29T20:28:20Z</dcterms:modified>
</cp:coreProperties>
</file>